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-15" yWindow="-15" windowWidth="6825" windowHeight="7860"/>
  </bookViews>
  <sheets>
    <sheet name="model six month" sheetId="2" r:id="rId1"/>
    <sheet name="Part a " sheetId="3" r:id="rId2"/>
    <sheet name="part b " sheetId="4" r:id="rId3"/>
    <sheet name="Sheet2" sheetId="5" r:id="rId4"/>
  </sheets>
  <definedNames>
    <definedName name="solver_adj" localSheetId="0" hidden="1">'model six month'!$B$12:$G$12</definedName>
    <definedName name="solver_adj" localSheetId="1" hidden="1">'Part a '!$B$12:$I$12</definedName>
    <definedName name="solver_adj" localSheetId="2" hidden="1">'part b '!$B$12:$E$12</definedName>
    <definedName name="solver_cvg" localSheetId="0" hidden="1">0.0001</definedName>
    <definedName name="solver_cvg" localSheetId="1" hidden="1">0.0001</definedName>
    <definedName name="solver_cvg" localSheetId="2" hidden="1">0.0001</definedName>
    <definedName name="solver_drv" localSheetId="0" hidden="1">2</definedName>
    <definedName name="solver_drv" localSheetId="1" hidden="1">1</definedName>
    <definedName name="solver_drv" localSheetId="2" hidden="1">1</definedName>
    <definedName name="solver_eng" localSheetId="0" hidden="1">2</definedName>
    <definedName name="solver_eng" localSheetId="1" hidden="1">2</definedName>
    <definedName name="solver_eng" localSheetId="2" hidden="1">2</definedName>
    <definedName name="solver_est" localSheetId="0" hidden="1">1</definedName>
    <definedName name="solver_est" localSheetId="1" hidden="1">1</definedName>
    <definedName name="solver_est" localSheetId="2" hidden="1">1</definedName>
    <definedName name="solver_itr" localSheetId="0" hidden="1">2147483647</definedName>
    <definedName name="solver_itr" localSheetId="1" hidden="1">2147483647</definedName>
    <definedName name="solver_itr" localSheetId="2" hidden="1">2147483647</definedName>
    <definedName name="solver_lhs1" localSheetId="0" hidden="1">'model six month'!$B$12</definedName>
    <definedName name="solver_lhs1" localSheetId="1" hidden="1">'Part a '!$B$12</definedName>
    <definedName name="solver_lhs1" localSheetId="2" hidden="1">'part b '!$B$12</definedName>
    <definedName name="solver_lhs10" localSheetId="0" hidden="1">'model six month'!$E$12</definedName>
    <definedName name="solver_lhs10" localSheetId="1" hidden="1">'Part a '!$E$12</definedName>
    <definedName name="solver_lhs10" localSheetId="2" hidden="1">'part b '!$E$12</definedName>
    <definedName name="solver_lhs11" localSheetId="0" hidden="1">'model six month'!$E$16</definedName>
    <definedName name="solver_lhs11" localSheetId="1" hidden="1">'Part a '!$E$16</definedName>
    <definedName name="solver_lhs11" localSheetId="2" hidden="1">'part b '!$E$16</definedName>
    <definedName name="solver_lhs12" localSheetId="0" hidden="1">'model six month'!$E$20</definedName>
    <definedName name="solver_lhs12" localSheetId="1" hidden="1">'Part a '!$E$20</definedName>
    <definedName name="solver_lhs12" localSheetId="2" hidden="1">'part b '!$E$20</definedName>
    <definedName name="solver_lhs13" localSheetId="0" hidden="1">'model six month'!$F$12</definedName>
    <definedName name="solver_lhs13" localSheetId="1" hidden="1">'Part a '!$F$12</definedName>
    <definedName name="solver_lhs14" localSheetId="0" hidden="1">'model six month'!$F$16</definedName>
    <definedName name="solver_lhs14" localSheetId="1" hidden="1">'Part a '!$F$16</definedName>
    <definedName name="solver_lhs15" localSheetId="0" hidden="1">'model six month'!$F$20</definedName>
    <definedName name="solver_lhs15" localSheetId="1" hidden="1">'Part a '!$F$20</definedName>
    <definedName name="solver_lhs16" localSheetId="0" hidden="1">'model six month'!$G$12</definedName>
    <definedName name="solver_lhs16" localSheetId="1" hidden="1">'Part a '!$G$12</definedName>
    <definedName name="solver_lhs17" localSheetId="0" hidden="1">'model six month'!$G$16</definedName>
    <definedName name="solver_lhs17" localSheetId="1" hidden="1">'Part a '!$G$16</definedName>
    <definedName name="solver_lhs18" localSheetId="0" hidden="1">'model six month'!$G$20</definedName>
    <definedName name="solver_lhs18" localSheetId="1" hidden="1">'Part a '!$G$20</definedName>
    <definedName name="solver_lhs19" localSheetId="1" hidden="1">'Part a '!$H$12</definedName>
    <definedName name="solver_lhs2" localSheetId="0" hidden="1">'model six month'!$B$16</definedName>
    <definedName name="solver_lhs2" localSheetId="1" hidden="1">'Part a '!$B$16</definedName>
    <definedName name="solver_lhs2" localSheetId="2" hidden="1">'part b '!$B$16</definedName>
    <definedName name="solver_lhs20" localSheetId="1" hidden="1">'Part a '!$H$16</definedName>
    <definedName name="solver_lhs21" localSheetId="1" hidden="1">'Part a '!$H$20</definedName>
    <definedName name="solver_lhs22" localSheetId="1" hidden="1">'Part a '!$I$12</definedName>
    <definedName name="solver_lhs23" localSheetId="1" hidden="1">'Part a '!$I$16</definedName>
    <definedName name="solver_lhs24" localSheetId="1" hidden="1">'Part a '!$I$20</definedName>
    <definedName name="solver_lhs3" localSheetId="0" hidden="1">'model six month'!$B$20</definedName>
    <definedName name="solver_lhs3" localSheetId="1" hidden="1">'Part a '!$B$20</definedName>
    <definedName name="solver_lhs3" localSheetId="2" hidden="1">'part b '!$B$20</definedName>
    <definedName name="solver_lhs4" localSheetId="0" hidden="1">'model six month'!$C$12</definedName>
    <definedName name="solver_lhs4" localSheetId="1" hidden="1">'Part a '!$C$12</definedName>
    <definedName name="solver_lhs4" localSheetId="2" hidden="1">'part b '!$C$12</definedName>
    <definedName name="solver_lhs5" localSheetId="0" hidden="1">'model six month'!$C$16</definedName>
    <definedName name="solver_lhs5" localSheetId="1" hidden="1">'Part a '!$C$16</definedName>
    <definedName name="solver_lhs5" localSheetId="2" hidden="1">'part b '!$C$16</definedName>
    <definedName name="solver_lhs6" localSheetId="0" hidden="1">'model six month'!$C$20</definedName>
    <definedName name="solver_lhs6" localSheetId="1" hidden="1">'Part a '!$C$20</definedName>
    <definedName name="solver_lhs6" localSheetId="2" hidden="1">'part b '!$C$20</definedName>
    <definedName name="solver_lhs7" localSheetId="0" hidden="1">'model six month'!$D$12</definedName>
    <definedName name="solver_lhs7" localSheetId="1" hidden="1">'Part a '!$D$12</definedName>
    <definedName name="solver_lhs7" localSheetId="2" hidden="1">'part b '!$D$12</definedName>
    <definedName name="solver_lhs8" localSheetId="0" hidden="1">'model six month'!$D$16</definedName>
    <definedName name="solver_lhs8" localSheetId="1" hidden="1">'Part a '!$D$16</definedName>
    <definedName name="solver_lhs8" localSheetId="2" hidden="1">'part b '!$D$16</definedName>
    <definedName name="solver_lhs9" localSheetId="0" hidden="1">'model six month'!$D$20</definedName>
    <definedName name="solver_lhs9" localSheetId="1" hidden="1">'Part a '!$D$20</definedName>
    <definedName name="solver_lhs9" localSheetId="2" hidden="1">'part b '!$D$20</definedName>
    <definedName name="solver_mip" localSheetId="0" hidden="1">2147483647</definedName>
    <definedName name="solver_mip" localSheetId="1" hidden="1">2147483647</definedName>
    <definedName name="solver_mip" localSheetId="2" hidden="1">2147483647</definedName>
    <definedName name="solver_mni" localSheetId="0" hidden="1">30</definedName>
    <definedName name="solver_mni" localSheetId="1" hidden="1">30</definedName>
    <definedName name="solver_mni" localSheetId="2" hidden="1">30</definedName>
    <definedName name="solver_mrt" localSheetId="0" hidden="1">0.075</definedName>
    <definedName name="solver_mrt" localSheetId="1" hidden="1">0.075</definedName>
    <definedName name="solver_mrt" localSheetId="2" hidden="1">0.075</definedName>
    <definedName name="solver_msl" localSheetId="0" hidden="1">2</definedName>
    <definedName name="solver_msl" localSheetId="1" hidden="1">2</definedName>
    <definedName name="solver_msl" localSheetId="2" hidden="1">2</definedName>
    <definedName name="solver_neg" localSheetId="0" hidden="1">1</definedName>
    <definedName name="solver_neg" localSheetId="1" hidden="1">1</definedName>
    <definedName name="solver_neg" localSheetId="2" hidden="1">1</definedName>
    <definedName name="solver_nod" localSheetId="0" hidden="1">2147483647</definedName>
    <definedName name="solver_nod" localSheetId="1" hidden="1">2147483647</definedName>
    <definedName name="solver_nod" localSheetId="2" hidden="1">2147483647</definedName>
    <definedName name="solver_num" localSheetId="0" hidden="1">18</definedName>
    <definedName name="solver_num" localSheetId="1" hidden="1">24</definedName>
    <definedName name="solver_num" localSheetId="2" hidden="1">12</definedName>
    <definedName name="solver_nwt" localSheetId="0" hidden="1">1</definedName>
    <definedName name="solver_nwt" localSheetId="1" hidden="1">1</definedName>
    <definedName name="solver_nwt" localSheetId="2" hidden="1">1</definedName>
    <definedName name="solver_opt" localSheetId="0" hidden="1">'model six month'!$I$15</definedName>
    <definedName name="solver_opt" localSheetId="1" hidden="1">'Part a '!$J$8</definedName>
    <definedName name="solver_opt" localSheetId="2" hidden="1">'part b '!$F$12</definedName>
    <definedName name="solver_pre" localSheetId="0" hidden="1">0.000001</definedName>
    <definedName name="solver_pre" localSheetId="1" hidden="1">0.000001</definedName>
    <definedName name="solver_pre" localSheetId="2" hidden="1">0.000001</definedName>
    <definedName name="solver_rbv" localSheetId="0" hidden="1">2</definedName>
    <definedName name="solver_rbv" localSheetId="1" hidden="1">1</definedName>
    <definedName name="solver_rbv" localSheetId="2" hidden="1">1</definedName>
    <definedName name="solver_rel1" localSheetId="0" hidden="1">1</definedName>
    <definedName name="solver_rel1" localSheetId="1" hidden="1">1</definedName>
    <definedName name="solver_rel1" localSheetId="2" hidden="1">1</definedName>
    <definedName name="solver_rel10" localSheetId="0" hidden="1">1</definedName>
    <definedName name="solver_rel10" localSheetId="1" hidden="1">1</definedName>
    <definedName name="solver_rel10" localSheetId="2" hidden="1">1</definedName>
    <definedName name="solver_rel11" localSheetId="0" hidden="1">3</definedName>
    <definedName name="solver_rel11" localSheetId="1" hidden="1">3</definedName>
    <definedName name="solver_rel11" localSheetId="2" hidden="1">3</definedName>
    <definedName name="solver_rel12" localSheetId="0" hidden="1">1</definedName>
    <definedName name="solver_rel12" localSheetId="1" hidden="1">1</definedName>
    <definedName name="solver_rel12" localSheetId="2" hidden="1">1</definedName>
    <definedName name="solver_rel13" localSheetId="0" hidden="1">1</definedName>
    <definedName name="solver_rel13" localSheetId="1" hidden="1">1</definedName>
    <definedName name="solver_rel14" localSheetId="0" hidden="1">3</definedName>
    <definedName name="solver_rel14" localSheetId="1" hidden="1">3</definedName>
    <definedName name="solver_rel15" localSheetId="0" hidden="1">1</definedName>
    <definedName name="solver_rel15" localSheetId="1" hidden="1">1</definedName>
    <definedName name="solver_rel16" localSheetId="0" hidden="1">1</definedName>
    <definedName name="solver_rel16" localSheetId="1" hidden="1">1</definedName>
    <definedName name="solver_rel17" localSheetId="0" hidden="1">3</definedName>
    <definedName name="solver_rel17" localSheetId="1" hidden="1">3</definedName>
    <definedName name="solver_rel18" localSheetId="0" hidden="1">1</definedName>
    <definedName name="solver_rel18" localSheetId="1" hidden="1">1</definedName>
    <definedName name="solver_rel19" localSheetId="1" hidden="1">1</definedName>
    <definedName name="solver_rel2" localSheetId="0" hidden="1">3</definedName>
    <definedName name="solver_rel2" localSheetId="1" hidden="1">3</definedName>
    <definedName name="solver_rel2" localSheetId="2" hidden="1">3</definedName>
    <definedName name="solver_rel20" localSheetId="1" hidden="1">3</definedName>
    <definedName name="solver_rel21" localSheetId="1" hidden="1">1</definedName>
    <definedName name="solver_rel22" localSheetId="1" hidden="1">1</definedName>
    <definedName name="solver_rel23" localSheetId="1" hidden="1">3</definedName>
    <definedName name="solver_rel24" localSheetId="1" hidden="1">1</definedName>
    <definedName name="solver_rel3" localSheetId="0" hidden="1">1</definedName>
    <definedName name="solver_rel3" localSheetId="1" hidden="1">1</definedName>
    <definedName name="solver_rel3" localSheetId="2" hidden="1">1</definedName>
    <definedName name="solver_rel4" localSheetId="0" hidden="1">1</definedName>
    <definedName name="solver_rel4" localSheetId="1" hidden="1">1</definedName>
    <definedName name="solver_rel4" localSheetId="2" hidden="1">1</definedName>
    <definedName name="solver_rel5" localSheetId="0" hidden="1">3</definedName>
    <definedName name="solver_rel5" localSheetId="1" hidden="1">3</definedName>
    <definedName name="solver_rel5" localSheetId="2" hidden="1">3</definedName>
    <definedName name="solver_rel6" localSheetId="0" hidden="1">1</definedName>
    <definedName name="solver_rel6" localSheetId="1" hidden="1">1</definedName>
    <definedName name="solver_rel6" localSheetId="2" hidden="1">1</definedName>
    <definedName name="solver_rel7" localSheetId="0" hidden="1">1</definedName>
    <definedName name="solver_rel7" localSheetId="1" hidden="1">1</definedName>
    <definedName name="solver_rel7" localSheetId="2" hidden="1">1</definedName>
    <definedName name="solver_rel8" localSheetId="0" hidden="1">3</definedName>
    <definedName name="solver_rel8" localSheetId="1" hidden="1">3</definedName>
    <definedName name="solver_rel8" localSheetId="2" hidden="1">3</definedName>
    <definedName name="solver_rel9" localSheetId="0" hidden="1">1</definedName>
    <definedName name="solver_rel9" localSheetId="1" hidden="1">1</definedName>
    <definedName name="solver_rel9" localSheetId="2" hidden="1">1</definedName>
    <definedName name="solver_rhs1" localSheetId="0" hidden="1">'model six month'!$B$14</definedName>
    <definedName name="solver_rhs1" localSheetId="1" hidden="1">'Part a '!$B$14</definedName>
    <definedName name="solver_rhs1" localSheetId="2" hidden="1">'part b '!$B$14</definedName>
    <definedName name="solver_rhs10" localSheetId="0" hidden="1">'model six month'!$E$14</definedName>
    <definedName name="solver_rhs10" localSheetId="1" hidden="1">'Part a '!$E$14</definedName>
    <definedName name="solver_rhs10" localSheetId="2" hidden="1">'part b '!$E$14</definedName>
    <definedName name="solver_rhs11" localSheetId="0" hidden="1">'model six month'!$E$18</definedName>
    <definedName name="solver_rhs11" localSheetId="1" hidden="1">'Part a '!$E$18</definedName>
    <definedName name="solver_rhs11" localSheetId="2" hidden="1">'part b '!$E$18</definedName>
    <definedName name="solver_rhs12" localSheetId="0" hidden="1">'model six month'!$E$22</definedName>
    <definedName name="solver_rhs12" localSheetId="1" hidden="1">'Part a '!$E$22</definedName>
    <definedName name="solver_rhs12" localSheetId="2" hidden="1">'part b '!$E$22</definedName>
    <definedName name="solver_rhs13" localSheetId="0" hidden="1">'model six month'!$F$14</definedName>
    <definedName name="solver_rhs13" localSheetId="1" hidden="1">'Part a '!$F$14</definedName>
    <definedName name="solver_rhs14" localSheetId="0" hidden="1">'model six month'!$F$18</definedName>
    <definedName name="solver_rhs14" localSheetId="1" hidden="1">'Part a '!$F$18</definedName>
    <definedName name="solver_rhs15" localSheetId="0" hidden="1">'model six month'!$F$22</definedName>
    <definedName name="solver_rhs15" localSheetId="1" hidden="1">'Part a '!$F$22</definedName>
    <definedName name="solver_rhs16" localSheetId="0" hidden="1">'model six month'!$G$14</definedName>
    <definedName name="solver_rhs16" localSheetId="1" hidden="1">'Part a '!$G$14</definedName>
    <definedName name="solver_rhs17" localSheetId="0" hidden="1">'model six month'!$G$18</definedName>
    <definedName name="solver_rhs17" localSheetId="1" hidden="1">'Part a '!$G$18</definedName>
    <definedName name="solver_rhs18" localSheetId="0" hidden="1">'model six month'!$G$22</definedName>
    <definedName name="solver_rhs18" localSheetId="1" hidden="1">'Part a '!$G$22</definedName>
    <definedName name="solver_rhs19" localSheetId="1" hidden="1">'Part a '!$H$14</definedName>
    <definedName name="solver_rhs2" localSheetId="0" hidden="1">'model six month'!$B$18</definedName>
    <definedName name="solver_rhs2" localSheetId="1" hidden="1">'Part a '!$B$18</definedName>
    <definedName name="solver_rhs2" localSheetId="2" hidden="1">'part b '!$B$18</definedName>
    <definedName name="solver_rhs20" localSheetId="1" hidden="1">'Part a '!$H$18</definedName>
    <definedName name="solver_rhs21" localSheetId="1" hidden="1">'Part a '!$H$22</definedName>
    <definedName name="solver_rhs22" localSheetId="1" hidden="1">'Part a '!$I$14</definedName>
    <definedName name="solver_rhs23" localSheetId="1" hidden="1">'Part a '!$I$18</definedName>
    <definedName name="solver_rhs24" localSheetId="1" hidden="1">'Part a '!$I$22</definedName>
    <definedName name="solver_rhs3" localSheetId="0" hidden="1">'model six month'!$B$22</definedName>
    <definedName name="solver_rhs3" localSheetId="1" hidden="1">'Part a '!$B$22</definedName>
    <definedName name="solver_rhs3" localSheetId="2" hidden="1">'part b '!$B$22</definedName>
    <definedName name="solver_rhs4" localSheetId="0" hidden="1">'model six month'!$C$14</definedName>
    <definedName name="solver_rhs4" localSheetId="1" hidden="1">'Part a '!$C$14</definedName>
    <definedName name="solver_rhs4" localSheetId="2" hidden="1">'part b '!$C$14</definedName>
    <definedName name="solver_rhs5" localSheetId="0" hidden="1">'model six month'!$C$18</definedName>
    <definedName name="solver_rhs5" localSheetId="1" hidden="1">'Part a '!$C$16</definedName>
    <definedName name="solver_rhs5" localSheetId="2" hidden="1">'part b '!$C$18</definedName>
    <definedName name="solver_rhs6" localSheetId="0" hidden="1">'model six month'!$C$22</definedName>
    <definedName name="solver_rhs6" localSheetId="1" hidden="1">'Part a '!$C$22</definedName>
    <definedName name="solver_rhs6" localSheetId="2" hidden="1">'part b '!$C$22</definedName>
    <definedName name="solver_rhs7" localSheetId="0" hidden="1">'model six month'!$D$14</definedName>
    <definedName name="solver_rhs7" localSheetId="1" hidden="1">'Part a '!$D$14</definedName>
    <definedName name="solver_rhs7" localSheetId="2" hidden="1">'part b '!$D$14</definedName>
    <definedName name="solver_rhs8" localSheetId="0" hidden="1">'model six month'!$D$18</definedName>
    <definedName name="solver_rhs8" localSheetId="1" hidden="1">'Part a '!$D$18</definedName>
    <definedName name="solver_rhs8" localSheetId="2" hidden="1">'part b '!$D$18</definedName>
    <definedName name="solver_rhs9" localSheetId="0" hidden="1">'model six month'!$D$22</definedName>
    <definedName name="solver_rhs9" localSheetId="1" hidden="1">'Part a '!$D$22</definedName>
    <definedName name="solver_rhs9" localSheetId="2" hidden="1">'part b '!$D$22</definedName>
    <definedName name="solver_rlx" localSheetId="0" hidden="1">2</definedName>
    <definedName name="solver_rlx" localSheetId="1" hidden="1">2</definedName>
    <definedName name="solver_rlx" localSheetId="2" hidden="1">2</definedName>
    <definedName name="solver_rsd" localSheetId="0" hidden="1">0</definedName>
    <definedName name="solver_rsd" localSheetId="1" hidden="1">0</definedName>
    <definedName name="solver_rsd" localSheetId="2" hidden="1">0</definedName>
    <definedName name="solver_scl" localSheetId="0" hidden="1">2</definedName>
    <definedName name="solver_scl" localSheetId="1" hidden="1">1</definedName>
    <definedName name="solver_scl" localSheetId="2" hidden="1">1</definedName>
    <definedName name="solver_sho" localSheetId="0" hidden="1">2</definedName>
    <definedName name="solver_sho" localSheetId="1" hidden="1">2</definedName>
    <definedName name="solver_sho" localSheetId="2" hidden="1">2</definedName>
    <definedName name="solver_ssz" localSheetId="0" hidden="1">100</definedName>
    <definedName name="solver_ssz" localSheetId="1" hidden="1">100</definedName>
    <definedName name="solver_ssz" localSheetId="2" hidden="1">100</definedName>
    <definedName name="solver_tim" localSheetId="0" hidden="1">2147483647</definedName>
    <definedName name="solver_tim" localSheetId="1" hidden="1">2147483647</definedName>
    <definedName name="solver_tim" localSheetId="2" hidden="1">2147483647</definedName>
    <definedName name="solver_tol" localSheetId="0" hidden="1">0.01</definedName>
    <definedName name="solver_tol" localSheetId="1" hidden="1">0.01</definedName>
    <definedName name="solver_tol" localSheetId="2" hidden="1">0.01</definedName>
    <definedName name="solver_typ" localSheetId="0" hidden="1">2</definedName>
    <definedName name="solver_typ" localSheetId="1" hidden="1">2</definedName>
    <definedName name="solver_typ" localSheetId="2" hidden="1">2</definedName>
    <definedName name="solver_val" localSheetId="0" hidden="1">0</definedName>
    <definedName name="solver_val" localSheetId="1" hidden="1">0</definedName>
    <definedName name="solver_val" localSheetId="2" hidden="1">0</definedName>
    <definedName name="solver_ver" localSheetId="0" hidden="1">3</definedName>
    <definedName name="solver_ver" localSheetId="1" hidden="1">3</definedName>
    <definedName name="solver_ver" localSheetId="2" hidden="1">3</definedName>
  </definedNames>
  <calcPr calcId="144525"/>
  <fileRecoveryPr repairLoad="1"/>
</workbook>
</file>

<file path=xl/calcChain.xml><?xml version="1.0" encoding="utf-8"?>
<calcChain xmlns="http://schemas.openxmlformats.org/spreadsheetml/2006/main">
  <c r="F12" i="4" l="1"/>
  <c r="E26" i="4"/>
  <c r="D26" i="4"/>
  <c r="C26" i="4"/>
  <c r="B26" i="4"/>
  <c r="B16" i="4"/>
  <c r="B20" i="4" s="1"/>
  <c r="J8" i="3"/>
  <c r="K19" i="3" s="1"/>
  <c r="F26" i="4" l="1"/>
  <c r="B27" i="4"/>
  <c r="C16" i="4"/>
  <c r="C20" i="4" s="1"/>
  <c r="I26" i="3"/>
  <c r="H26" i="3"/>
  <c r="G26" i="3"/>
  <c r="F26" i="3"/>
  <c r="E26" i="3"/>
  <c r="D26" i="3"/>
  <c r="C26" i="3"/>
  <c r="B26" i="3"/>
  <c r="B16" i="3"/>
  <c r="B20" i="3" s="1"/>
  <c r="H28" i="2"/>
  <c r="H27" i="2"/>
  <c r="G27" i="2"/>
  <c r="F27" i="2"/>
  <c r="E27" i="2"/>
  <c r="D27" i="2"/>
  <c r="C27" i="2"/>
  <c r="B27" i="2"/>
  <c r="H26" i="2"/>
  <c r="G26" i="2"/>
  <c r="F26" i="2"/>
  <c r="E26" i="2"/>
  <c r="D26" i="2"/>
  <c r="C26" i="2"/>
  <c r="B26" i="2"/>
  <c r="G20" i="2"/>
  <c r="F20" i="2"/>
  <c r="E20" i="2"/>
  <c r="D20" i="2"/>
  <c r="C20" i="2"/>
  <c r="B20" i="2"/>
  <c r="G16" i="2"/>
  <c r="F16" i="2"/>
  <c r="E16" i="2"/>
  <c r="D16" i="2"/>
  <c r="C16" i="2"/>
  <c r="B16" i="2"/>
  <c r="I15" i="2"/>
  <c r="J9" i="2"/>
  <c r="D16" i="4" l="1"/>
  <c r="D20" i="4" s="1"/>
  <c r="C27" i="4"/>
  <c r="B27" i="3"/>
  <c r="C16" i="3"/>
  <c r="C20" i="3" s="1"/>
  <c r="C27" i="3" s="1"/>
  <c r="J26" i="3"/>
  <c r="D27" i="4" l="1"/>
  <c r="E16" i="4"/>
  <c r="E20" i="4" s="1"/>
  <c r="E27" i="4" s="1"/>
  <c r="D16" i="3"/>
  <c r="D20" i="3" s="1"/>
  <c r="F27" i="4" l="1"/>
  <c r="F28" i="4" s="1"/>
  <c r="E16" i="3"/>
  <c r="E20" i="3" s="1"/>
  <c r="D27" i="3"/>
  <c r="E27" i="3" l="1"/>
  <c r="F16" i="3"/>
  <c r="F20" i="3" s="1"/>
  <c r="G16" i="3" l="1"/>
  <c r="G20" i="3" s="1"/>
  <c r="F27" i="3"/>
  <c r="G27" i="3" l="1"/>
  <c r="H16" i="3"/>
  <c r="H20" i="3" s="1"/>
  <c r="H27" i="3" l="1"/>
  <c r="I16" i="3"/>
  <c r="I20" i="3" s="1"/>
  <c r="I27" i="3" s="1"/>
  <c r="J27" i="3" s="1"/>
  <c r="J28" i="3" s="1"/>
</calcChain>
</file>

<file path=xl/sharedStrings.xml><?xml version="1.0" encoding="utf-8"?>
<sst xmlns="http://schemas.openxmlformats.org/spreadsheetml/2006/main" count="152" uniqueCount="30">
  <si>
    <t>Multiperiod production model</t>
  </si>
  <si>
    <t>Input data</t>
  </si>
  <si>
    <t>Holding cost as % of prod cost</t>
  </si>
  <si>
    <t>Month</t>
  </si>
  <si>
    <t>Production cost/unit</t>
  </si>
  <si>
    <t>Units produced</t>
  </si>
  <si>
    <t>Production capacity</t>
  </si>
  <si>
    <t>On hand after production</t>
  </si>
  <si>
    <t>Demand</t>
  </si>
  <si>
    <t>Ending inventory</t>
  </si>
  <si>
    <t>Storage capacity</t>
  </si>
  <si>
    <t>Totals</t>
  </si>
  <si>
    <t>Initial inventory</t>
  </si>
  <si>
    <t>Production plan</t>
  </si>
  <si>
    <t>Summary of costs</t>
  </si>
  <si>
    <t>Month 1</t>
  </si>
  <si>
    <t>Month 2</t>
  </si>
  <si>
    <t>Month 3</t>
  </si>
  <si>
    <t>Month 4</t>
  </si>
  <si>
    <t>Month 5</t>
  </si>
  <si>
    <t>Month 6</t>
  </si>
  <si>
    <t>Production costs</t>
  </si>
  <si>
    <t>Holding costs</t>
  </si>
  <si>
    <t>&lt;=</t>
  </si>
  <si>
    <t>&gt;=</t>
  </si>
  <si>
    <t>Month 7</t>
  </si>
  <si>
    <t>month 8</t>
  </si>
  <si>
    <t>Month 8</t>
  </si>
  <si>
    <t>Min cost</t>
  </si>
  <si>
    <t>MIN 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</si>
</sst>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8" formatCode="&quot;$&quot;#,##0.00_);[Red]\(&quot;$&quot;#,##0.00\)"/>
    <numFmt numFmtId="164" formatCode="0.0000"/>
    <numFmt numFmtId="165" formatCode="0.000"/>
    <numFmt numFmtId="166" formatCode="&quot;$&quot;#,##0.000_);\(&quot;$&quot;#,##0.000\)"/>
  </numFmts>
  <fonts count="4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8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2">
    <xf numFmtId="0" fontId="0" fillId="0" borderId="0" xfId="0"/>
    <xf numFmtId="0" fontId="3" fillId="0" borderId="0" xfId="1" applyFont="1" applyFill="1" applyBorder="1"/>
    <xf numFmtId="0" fontId="2" fillId="0" borderId="0" xfId="1" quotePrefix="1" applyFont="1" applyFill="1" applyAlignment="1">
      <alignment horizontal="left"/>
    </xf>
    <xf numFmtId="0" fontId="3" fillId="0" borderId="0" xfId="1" applyFont="1" applyFill="1"/>
    <xf numFmtId="164" fontId="3" fillId="0" borderId="0" xfId="1" applyNumberFormat="1" applyFont="1" applyFill="1"/>
    <xf numFmtId="9" fontId="3" fillId="0" borderId="0" xfId="1" applyNumberFormat="1" applyFont="1" applyFill="1" applyBorder="1"/>
    <xf numFmtId="1" fontId="3" fillId="0" borderId="0" xfId="1" applyNumberFormat="1" applyFont="1" applyFill="1" applyBorder="1" applyAlignment="1">
      <alignment horizontal="right"/>
    </xf>
    <xf numFmtId="165" fontId="3" fillId="0" borderId="0" xfId="1" applyNumberFormat="1" applyFont="1" applyFill="1" applyBorder="1"/>
    <xf numFmtId="0" fontId="3" fillId="0" borderId="0" xfId="1" quotePrefix="1" applyFont="1" applyFill="1" applyAlignment="1">
      <alignment horizontal="left"/>
    </xf>
    <xf numFmtId="8" fontId="3" fillId="0" borderId="0" xfId="2" applyFont="1" applyFill="1" applyBorder="1"/>
    <xf numFmtId="166" fontId="3" fillId="0" borderId="0" xfId="1" applyNumberFormat="1" applyFont="1" applyFill="1" applyBorder="1"/>
    <xf numFmtId="0" fontId="2" fillId="0" borderId="0" xfId="1" applyFont="1" applyFill="1"/>
    <xf numFmtId="0" fontId="3" fillId="0" borderId="0" xfId="1" quotePrefix="1" applyFont="1" applyFill="1" applyBorder="1" applyAlignment="1">
      <alignment horizontal="right"/>
    </xf>
    <xf numFmtId="0" fontId="3" fillId="0" borderId="0" xfId="1" applyFont="1" applyFill="1" applyAlignment="1">
      <alignment horizontal="left"/>
    </xf>
    <xf numFmtId="0" fontId="3" fillId="0" borderId="0" xfId="1" applyFont="1" applyFill="1" applyBorder="1" applyAlignment="1">
      <alignment horizontal="right"/>
    </xf>
    <xf numFmtId="1" fontId="3" fillId="0" borderId="0" xfId="1" quotePrefix="1" applyNumberFormat="1" applyFont="1" applyFill="1" applyBorder="1" applyAlignment="1">
      <alignment horizontal="right"/>
    </xf>
    <xf numFmtId="0" fontId="2" fillId="0" borderId="0" xfId="1" applyFont="1" applyFill="1" applyAlignment="1">
      <alignment horizontal="left"/>
    </xf>
    <xf numFmtId="0" fontId="3" fillId="0" borderId="0" xfId="1" applyFont="1" applyAlignment="1">
      <alignment horizontal="left"/>
    </xf>
    <xf numFmtId="0" fontId="3" fillId="0" borderId="0" xfId="1" applyFont="1" applyBorder="1" applyAlignment="1">
      <alignment horizontal="left"/>
    </xf>
    <xf numFmtId="1" fontId="3" fillId="0" borderId="0" xfId="1" applyNumberFormat="1" applyFont="1" applyFill="1" applyBorder="1"/>
    <xf numFmtId="8" fontId="3" fillId="0" borderId="0" xfId="1" applyNumberFormat="1" applyFont="1" applyFill="1"/>
    <xf numFmtId="8" fontId="0" fillId="0" borderId="0" xfId="0" applyNumberFormat="1"/>
  </cellXfs>
  <cellStyles count="4">
    <cellStyle name="Currency 2" xfId="2"/>
    <cellStyle name="Normal" xfId="0" builtinId="0" customBuiltin="1"/>
    <cellStyle name="Normal 2" xfId="1"/>
    <cellStyle name="Percent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J28"/>
  <sheetViews>
    <sheetView tabSelected="1" workbookViewId="0">
      <selection activeCell="H19" sqref="H19"/>
    </sheetView>
  </sheetViews>
  <sheetFormatPr defaultRowHeight="15" x14ac:dyDescent="0.25"/>
  <cols>
    <col min="1" max="1" width="28.5703125" style="3" customWidth="1"/>
    <col min="2" max="2" width="13.28515625" style="3" customWidth="1"/>
    <col min="3" max="3" width="14.28515625" style="3" customWidth="1"/>
    <col min="4" max="4" width="14.85546875" style="3" customWidth="1"/>
    <col min="5" max="5" width="11.5703125" style="3" customWidth="1"/>
    <col min="6" max="6" width="12.42578125" style="3" customWidth="1"/>
    <col min="7" max="7" width="14.42578125" style="3" customWidth="1"/>
    <col min="8" max="8" width="15" style="3" customWidth="1"/>
    <col min="9" max="9" width="14.7109375" style="3" customWidth="1"/>
    <col min="10" max="10" width="16.85546875" style="3" customWidth="1"/>
    <col min="11" max="243" width="9.140625" style="3"/>
    <col min="244" max="244" width="26.5703125" style="3" customWidth="1"/>
    <col min="245" max="245" width="13.28515625" style="3" customWidth="1"/>
    <col min="246" max="250" width="9.140625" style="3"/>
    <col min="251" max="251" width="10.7109375" style="3" customWidth="1"/>
    <col min="252" max="252" width="23" style="3" bestFit="1" customWidth="1"/>
    <col min="253" max="253" width="10.5703125" style="3" customWidth="1"/>
    <col min="254" max="254" width="10.7109375" style="3" customWidth="1"/>
    <col min="255" max="499" width="9.140625" style="3"/>
    <col min="500" max="500" width="26.5703125" style="3" customWidth="1"/>
    <col min="501" max="501" width="13.28515625" style="3" customWidth="1"/>
    <col min="502" max="506" width="9.140625" style="3"/>
    <col min="507" max="507" width="10.7109375" style="3" customWidth="1"/>
    <col min="508" max="508" width="23" style="3" bestFit="1" customWidth="1"/>
    <col min="509" max="509" width="10.5703125" style="3" customWidth="1"/>
    <col min="510" max="510" width="10.7109375" style="3" customWidth="1"/>
    <col min="511" max="755" width="9.140625" style="3"/>
    <col min="756" max="756" width="26.5703125" style="3" customWidth="1"/>
    <col min="757" max="757" width="13.28515625" style="3" customWidth="1"/>
    <col min="758" max="762" width="9.140625" style="3"/>
    <col min="763" max="763" width="10.7109375" style="3" customWidth="1"/>
    <col min="764" max="764" width="23" style="3" bestFit="1" customWidth="1"/>
    <col min="765" max="765" width="10.5703125" style="3" customWidth="1"/>
    <col min="766" max="766" width="10.7109375" style="3" customWidth="1"/>
    <col min="767" max="1011" width="9.140625" style="3"/>
    <col min="1012" max="1012" width="26.5703125" style="3" customWidth="1"/>
    <col min="1013" max="1013" width="13.28515625" style="3" customWidth="1"/>
    <col min="1014" max="1018" width="9.140625" style="3"/>
    <col min="1019" max="1019" width="10.7109375" style="3" customWidth="1"/>
    <col min="1020" max="1020" width="23" style="3" bestFit="1" customWidth="1"/>
    <col min="1021" max="1021" width="10.5703125" style="3" customWidth="1"/>
    <col min="1022" max="1022" width="10.7109375" style="3" customWidth="1"/>
    <col min="1023" max="1267" width="9.140625" style="3"/>
    <col min="1268" max="1268" width="26.5703125" style="3" customWidth="1"/>
    <col min="1269" max="1269" width="13.28515625" style="3" customWidth="1"/>
    <col min="1270" max="1274" width="9.140625" style="3"/>
    <col min="1275" max="1275" width="10.7109375" style="3" customWidth="1"/>
    <col min="1276" max="1276" width="23" style="3" bestFit="1" customWidth="1"/>
    <col min="1277" max="1277" width="10.5703125" style="3" customWidth="1"/>
    <col min="1278" max="1278" width="10.7109375" style="3" customWidth="1"/>
    <col min="1279" max="1523" width="9.140625" style="3"/>
    <col min="1524" max="1524" width="26.5703125" style="3" customWidth="1"/>
    <col min="1525" max="1525" width="13.28515625" style="3" customWidth="1"/>
    <col min="1526" max="1530" width="9.140625" style="3"/>
    <col min="1531" max="1531" width="10.7109375" style="3" customWidth="1"/>
    <col min="1532" max="1532" width="23" style="3" bestFit="1" customWidth="1"/>
    <col min="1533" max="1533" width="10.5703125" style="3" customWidth="1"/>
    <col min="1534" max="1534" width="10.7109375" style="3" customWidth="1"/>
    <col min="1535" max="1779" width="9.140625" style="3"/>
    <col min="1780" max="1780" width="26.5703125" style="3" customWidth="1"/>
    <col min="1781" max="1781" width="13.28515625" style="3" customWidth="1"/>
    <col min="1782" max="1786" width="9.140625" style="3"/>
    <col min="1787" max="1787" width="10.7109375" style="3" customWidth="1"/>
    <col min="1788" max="1788" width="23" style="3" bestFit="1" customWidth="1"/>
    <col min="1789" max="1789" width="10.5703125" style="3" customWidth="1"/>
    <col min="1790" max="1790" width="10.7109375" style="3" customWidth="1"/>
    <col min="1791" max="2035" width="9.140625" style="3"/>
    <col min="2036" max="2036" width="26.5703125" style="3" customWidth="1"/>
    <col min="2037" max="2037" width="13.28515625" style="3" customWidth="1"/>
    <col min="2038" max="2042" width="9.140625" style="3"/>
    <col min="2043" max="2043" width="10.7109375" style="3" customWidth="1"/>
    <col min="2044" max="2044" width="23" style="3" bestFit="1" customWidth="1"/>
    <col min="2045" max="2045" width="10.5703125" style="3" customWidth="1"/>
    <col min="2046" max="2046" width="10.7109375" style="3" customWidth="1"/>
    <col min="2047" max="2291" width="9.140625" style="3"/>
    <col min="2292" max="2292" width="26.5703125" style="3" customWidth="1"/>
    <col min="2293" max="2293" width="13.28515625" style="3" customWidth="1"/>
    <col min="2294" max="2298" width="9.140625" style="3"/>
    <col min="2299" max="2299" width="10.7109375" style="3" customWidth="1"/>
    <col min="2300" max="2300" width="23" style="3" bestFit="1" customWidth="1"/>
    <col min="2301" max="2301" width="10.5703125" style="3" customWidth="1"/>
    <col min="2302" max="2302" width="10.7109375" style="3" customWidth="1"/>
    <col min="2303" max="2547" width="9.140625" style="3"/>
    <col min="2548" max="2548" width="26.5703125" style="3" customWidth="1"/>
    <col min="2549" max="2549" width="13.28515625" style="3" customWidth="1"/>
    <col min="2550" max="2554" width="9.140625" style="3"/>
    <col min="2555" max="2555" width="10.7109375" style="3" customWidth="1"/>
    <col min="2556" max="2556" width="23" style="3" bestFit="1" customWidth="1"/>
    <col min="2557" max="2557" width="10.5703125" style="3" customWidth="1"/>
    <col min="2558" max="2558" width="10.7109375" style="3" customWidth="1"/>
    <col min="2559" max="2803" width="9.140625" style="3"/>
    <col min="2804" max="2804" width="26.5703125" style="3" customWidth="1"/>
    <col min="2805" max="2805" width="13.28515625" style="3" customWidth="1"/>
    <col min="2806" max="2810" width="9.140625" style="3"/>
    <col min="2811" max="2811" width="10.7109375" style="3" customWidth="1"/>
    <col min="2812" max="2812" width="23" style="3" bestFit="1" customWidth="1"/>
    <col min="2813" max="2813" width="10.5703125" style="3" customWidth="1"/>
    <col min="2814" max="2814" width="10.7109375" style="3" customWidth="1"/>
    <col min="2815" max="3059" width="9.140625" style="3"/>
    <col min="3060" max="3060" width="26.5703125" style="3" customWidth="1"/>
    <col min="3061" max="3061" width="13.28515625" style="3" customWidth="1"/>
    <col min="3062" max="3066" width="9.140625" style="3"/>
    <col min="3067" max="3067" width="10.7109375" style="3" customWidth="1"/>
    <col min="3068" max="3068" width="23" style="3" bestFit="1" customWidth="1"/>
    <col min="3069" max="3069" width="10.5703125" style="3" customWidth="1"/>
    <col min="3070" max="3070" width="10.7109375" style="3" customWidth="1"/>
    <col min="3071" max="3315" width="9.140625" style="3"/>
    <col min="3316" max="3316" width="26.5703125" style="3" customWidth="1"/>
    <col min="3317" max="3317" width="13.28515625" style="3" customWidth="1"/>
    <col min="3318" max="3322" width="9.140625" style="3"/>
    <col min="3323" max="3323" width="10.7109375" style="3" customWidth="1"/>
    <col min="3324" max="3324" width="23" style="3" bestFit="1" customWidth="1"/>
    <col min="3325" max="3325" width="10.5703125" style="3" customWidth="1"/>
    <col min="3326" max="3326" width="10.7109375" style="3" customWidth="1"/>
    <col min="3327" max="3571" width="9.140625" style="3"/>
    <col min="3572" max="3572" width="26.5703125" style="3" customWidth="1"/>
    <col min="3573" max="3573" width="13.28515625" style="3" customWidth="1"/>
    <col min="3574" max="3578" width="9.140625" style="3"/>
    <col min="3579" max="3579" width="10.7109375" style="3" customWidth="1"/>
    <col min="3580" max="3580" width="23" style="3" bestFit="1" customWidth="1"/>
    <col min="3581" max="3581" width="10.5703125" style="3" customWidth="1"/>
    <col min="3582" max="3582" width="10.7109375" style="3" customWidth="1"/>
    <col min="3583" max="3827" width="9.140625" style="3"/>
    <col min="3828" max="3828" width="26.5703125" style="3" customWidth="1"/>
    <col min="3829" max="3829" width="13.28515625" style="3" customWidth="1"/>
    <col min="3830" max="3834" width="9.140625" style="3"/>
    <col min="3835" max="3835" width="10.7109375" style="3" customWidth="1"/>
    <col min="3836" max="3836" width="23" style="3" bestFit="1" customWidth="1"/>
    <col min="3837" max="3837" width="10.5703125" style="3" customWidth="1"/>
    <col min="3838" max="3838" width="10.7109375" style="3" customWidth="1"/>
    <col min="3839" max="4083" width="9.140625" style="3"/>
    <col min="4084" max="4084" width="26.5703125" style="3" customWidth="1"/>
    <col min="4085" max="4085" width="13.28515625" style="3" customWidth="1"/>
    <col min="4086" max="4090" width="9.140625" style="3"/>
    <col min="4091" max="4091" width="10.7109375" style="3" customWidth="1"/>
    <col min="4092" max="4092" width="23" style="3" bestFit="1" customWidth="1"/>
    <col min="4093" max="4093" width="10.5703125" style="3" customWidth="1"/>
    <col min="4094" max="4094" width="10.7109375" style="3" customWidth="1"/>
    <col min="4095" max="4339" width="9.140625" style="3"/>
    <col min="4340" max="4340" width="26.5703125" style="3" customWidth="1"/>
    <col min="4341" max="4341" width="13.28515625" style="3" customWidth="1"/>
    <col min="4342" max="4346" width="9.140625" style="3"/>
    <col min="4347" max="4347" width="10.7109375" style="3" customWidth="1"/>
    <col min="4348" max="4348" width="23" style="3" bestFit="1" customWidth="1"/>
    <col min="4349" max="4349" width="10.5703125" style="3" customWidth="1"/>
    <col min="4350" max="4350" width="10.7109375" style="3" customWidth="1"/>
    <col min="4351" max="4595" width="9.140625" style="3"/>
    <col min="4596" max="4596" width="26.5703125" style="3" customWidth="1"/>
    <col min="4597" max="4597" width="13.28515625" style="3" customWidth="1"/>
    <col min="4598" max="4602" width="9.140625" style="3"/>
    <col min="4603" max="4603" width="10.7109375" style="3" customWidth="1"/>
    <col min="4604" max="4604" width="23" style="3" bestFit="1" customWidth="1"/>
    <col min="4605" max="4605" width="10.5703125" style="3" customWidth="1"/>
    <col min="4606" max="4606" width="10.7109375" style="3" customWidth="1"/>
    <col min="4607" max="4851" width="9.140625" style="3"/>
    <col min="4852" max="4852" width="26.5703125" style="3" customWidth="1"/>
    <col min="4853" max="4853" width="13.28515625" style="3" customWidth="1"/>
    <col min="4854" max="4858" width="9.140625" style="3"/>
    <col min="4859" max="4859" width="10.7109375" style="3" customWidth="1"/>
    <col min="4860" max="4860" width="23" style="3" bestFit="1" customWidth="1"/>
    <col min="4861" max="4861" width="10.5703125" style="3" customWidth="1"/>
    <col min="4862" max="4862" width="10.7109375" style="3" customWidth="1"/>
    <col min="4863" max="5107" width="9.140625" style="3"/>
    <col min="5108" max="5108" width="26.5703125" style="3" customWidth="1"/>
    <col min="5109" max="5109" width="13.28515625" style="3" customWidth="1"/>
    <col min="5110" max="5114" width="9.140625" style="3"/>
    <col min="5115" max="5115" width="10.7109375" style="3" customWidth="1"/>
    <col min="5116" max="5116" width="23" style="3" bestFit="1" customWidth="1"/>
    <col min="5117" max="5117" width="10.5703125" style="3" customWidth="1"/>
    <col min="5118" max="5118" width="10.7109375" style="3" customWidth="1"/>
    <col min="5119" max="5363" width="9.140625" style="3"/>
    <col min="5364" max="5364" width="26.5703125" style="3" customWidth="1"/>
    <col min="5365" max="5365" width="13.28515625" style="3" customWidth="1"/>
    <col min="5366" max="5370" width="9.140625" style="3"/>
    <col min="5371" max="5371" width="10.7109375" style="3" customWidth="1"/>
    <col min="5372" max="5372" width="23" style="3" bestFit="1" customWidth="1"/>
    <col min="5373" max="5373" width="10.5703125" style="3" customWidth="1"/>
    <col min="5374" max="5374" width="10.7109375" style="3" customWidth="1"/>
    <col min="5375" max="5619" width="9.140625" style="3"/>
    <col min="5620" max="5620" width="26.5703125" style="3" customWidth="1"/>
    <col min="5621" max="5621" width="13.28515625" style="3" customWidth="1"/>
    <col min="5622" max="5626" width="9.140625" style="3"/>
    <col min="5627" max="5627" width="10.7109375" style="3" customWidth="1"/>
    <col min="5628" max="5628" width="23" style="3" bestFit="1" customWidth="1"/>
    <col min="5629" max="5629" width="10.5703125" style="3" customWidth="1"/>
    <col min="5630" max="5630" width="10.7109375" style="3" customWidth="1"/>
    <col min="5631" max="5875" width="9.140625" style="3"/>
    <col min="5876" max="5876" width="26.5703125" style="3" customWidth="1"/>
    <col min="5877" max="5877" width="13.28515625" style="3" customWidth="1"/>
    <col min="5878" max="5882" width="9.140625" style="3"/>
    <col min="5883" max="5883" width="10.7109375" style="3" customWidth="1"/>
    <col min="5884" max="5884" width="23" style="3" bestFit="1" customWidth="1"/>
    <col min="5885" max="5885" width="10.5703125" style="3" customWidth="1"/>
    <col min="5886" max="5886" width="10.7109375" style="3" customWidth="1"/>
    <col min="5887" max="6131" width="9.140625" style="3"/>
    <col min="6132" max="6132" width="26.5703125" style="3" customWidth="1"/>
    <col min="6133" max="6133" width="13.28515625" style="3" customWidth="1"/>
    <col min="6134" max="6138" width="9.140625" style="3"/>
    <col min="6139" max="6139" width="10.7109375" style="3" customWidth="1"/>
    <col min="6140" max="6140" width="23" style="3" bestFit="1" customWidth="1"/>
    <col min="6141" max="6141" width="10.5703125" style="3" customWidth="1"/>
    <col min="6142" max="6142" width="10.7109375" style="3" customWidth="1"/>
    <col min="6143" max="6387" width="9.140625" style="3"/>
    <col min="6388" max="6388" width="26.5703125" style="3" customWidth="1"/>
    <col min="6389" max="6389" width="13.28515625" style="3" customWidth="1"/>
    <col min="6390" max="6394" width="9.140625" style="3"/>
    <col min="6395" max="6395" width="10.7109375" style="3" customWidth="1"/>
    <col min="6396" max="6396" width="23" style="3" bestFit="1" customWidth="1"/>
    <col min="6397" max="6397" width="10.5703125" style="3" customWidth="1"/>
    <col min="6398" max="6398" width="10.7109375" style="3" customWidth="1"/>
    <col min="6399" max="6643" width="9.140625" style="3"/>
    <col min="6644" max="6644" width="26.5703125" style="3" customWidth="1"/>
    <col min="6645" max="6645" width="13.28515625" style="3" customWidth="1"/>
    <col min="6646" max="6650" width="9.140625" style="3"/>
    <col min="6651" max="6651" width="10.7109375" style="3" customWidth="1"/>
    <col min="6652" max="6652" width="23" style="3" bestFit="1" customWidth="1"/>
    <col min="6653" max="6653" width="10.5703125" style="3" customWidth="1"/>
    <col min="6654" max="6654" width="10.7109375" style="3" customWidth="1"/>
    <col min="6655" max="6899" width="9.140625" style="3"/>
    <col min="6900" max="6900" width="26.5703125" style="3" customWidth="1"/>
    <col min="6901" max="6901" width="13.28515625" style="3" customWidth="1"/>
    <col min="6902" max="6906" width="9.140625" style="3"/>
    <col min="6907" max="6907" width="10.7109375" style="3" customWidth="1"/>
    <col min="6908" max="6908" width="23" style="3" bestFit="1" customWidth="1"/>
    <col min="6909" max="6909" width="10.5703125" style="3" customWidth="1"/>
    <col min="6910" max="6910" width="10.7109375" style="3" customWidth="1"/>
    <col min="6911" max="7155" width="9.140625" style="3"/>
    <col min="7156" max="7156" width="26.5703125" style="3" customWidth="1"/>
    <col min="7157" max="7157" width="13.28515625" style="3" customWidth="1"/>
    <col min="7158" max="7162" width="9.140625" style="3"/>
    <col min="7163" max="7163" width="10.7109375" style="3" customWidth="1"/>
    <col min="7164" max="7164" width="23" style="3" bestFit="1" customWidth="1"/>
    <col min="7165" max="7165" width="10.5703125" style="3" customWidth="1"/>
    <col min="7166" max="7166" width="10.7109375" style="3" customWidth="1"/>
    <col min="7167" max="7411" width="9.140625" style="3"/>
    <col min="7412" max="7412" width="26.5703125" style="3" customWidth="1"/>
    <col min="7413" max="7413" width="13.28515625" style="3" customWidth="1"/>
    <col min="7414" max="7418" width="9.140625" style="3"/>
    <col min="7419" max="7419" width="10.7109375" style="3" customWidth="1"/>
    <col min="7420" max="7420" width="23" style="3" bestFit="1" customWidth="1"/>
    <col min="7421" max="7421" width="10.5703125" style="3" customWidth="1"/>
    <col min="7422" max="7422" width="10.7109375" style="3" customWidth="1"/>
    <col min="7423" max="7667" width="9.140625" style="3"/>
    <col min="7668" max="7668" width="26.5703125" style="3" customWidth="1"/>
    <col min="7669" max="7669" width="13.28515625" style="3" customWidth="1"/>
    <col min="7670" max="7674" width="9.140625" style="3"/>
    <col min="7675" max="7675" width="10.7109375" style="3" customWidth="1"/>
    <col min="7676" max="7676" width="23" style="3" bestFit="1" customWidth="1"/>
    <col min="7677" max="7677" width="10.5703125" style="3" customWidth="1"/>
    <col min="7678" max="7678" width="10.7109375" style="3" customWidth="1"/>
    <col min="7679" max="7923" width="9.140625" style="3"/>
    <col min="7924" max="7924" width="26.5703125" style="3" customWidth="1"/>
    <col min="7925" max="7925" width="13.28515625" style="3" customWidth="1"/>
    <col min="7926" max="7930" width="9.140625" style="3"/>
    <col min="7931" max="7931" width="10.7109375" style="3" customWidth="1"/>
    <col min="7932" max="7932" width="23" style="3" bestFit="1" customWidth="1"/>
    <col min="7933" max="7933" width="10.5703125" style="3" customWidth="1"/>
    <col min="7934" max="7934" width="10.7109375" style="3" customWidth="1"/>
    <col min="7935" max="8179" width="9.140625" style="3"/>
    <col min="8180" max="8180" width="26.5703125" style="3" customWidth="1"/>
    <col min="8181" max="8181" width="13.28515625" style="3" customWidth="1"/>
    <col min="8182" max="8186" width="9.140625" style="3"/>
    <col min="8187" max="8187" width="10.7109375" style="3" customWidth="1"/>
    <col min="8188" max="8188" width="23" style="3" bestFit="1" customWidth="1"/>
    <col min="8189" max="8189" width="10.5703125" style="3" customWidth="1"/>
    <col min="8190" max="8190" width="10.7109375" style="3" customWidth="1"/>
    <col min="8191" max="8435" width="9.140625" style="3"/>
    <col min="8436" max="8436" width="26.5703125" style="3" customWidth="1"/>
    <col min="8437" max="8437" width="13.28515625" style="3" customWidth="1"/>
    <col min="8438" max="8442" width="9.140625" style="3"/>
    <col min="8443" max="8443" width="10.7109375" style="3" customWidth="1"/>
    <col min="8444" max="8444" width="23" style="3" bestFit="1" customWidth="1"/>
    <col min="8445" max="8445" width="10.5703125" style="3" customWidth="1"/>
    <col min="8446" max="8446" width="10.7109375" style="3" customWidth="1"/>
    <col min="8447" max="8691" width="9.140625" style="3"/>
    <col min="8692" max="8692" width="26.5703125" style="3" customWidth="1"/>
    <col min="8693" max="8693" width="13.28515625" style="3" customWidth="1"/>
    <col min="8694" max="8698" width="9.140625" style="3"/>
    <col min="8699" max="8699" width="10.7109375" style="3" customWidth="1"/>
    <col min="8700" max="8700" width="23" style="3" bestFit="1" customWidth="1"/>
    <col min="8701" max="8701" width="10.5703125" style="3" customWidth="1"/>
    <col min="8702" max="8702" width="10.7109375" style="3" customWidth="1"/>
    <col min="8703" max="8947" width="9.140625" style="3"/>
    <col min="8948" max="8948" width="26.5703125" style="3" customWidth="1"/>
    <col min="8949" max="8949" width="13.28515625" style="3" customWidth="1"/>
    <col min="8950" max="8954" width="9.140625" style="3"/>
    <col min="8955" max="8955" width="10.7109375" style="3" customWidth="1"/>
    <col min="8956" max="8956" width="23" style="3" bestFit="1" customWidth="1"/>
    <col min="8957" max="8957" width="10.5703125" style="3" customWidth="1"/>
    <col min="8958" max="8958" width="10.7109375" style="3" customWidth="1"/>
    <col min="8959" max="9203" width="9.140625" style="3"/>
    <col min="9204" max="9204" width="26.5703125" style="3" customWidth="1"/>
    <col min="9205" max="9205" width="13.28515625" style="3" customWidth="1"/>
    <col min="9206" max="9210" width="9.140625" style="3"/>
    <col min="9211" max="9211" width="10.7109375" style="3" customWidth="1"/>
    <col min="9212" max="9212" width="23" style="3" bestFit="1" customWidth="1"/>
    <col min="9213" max="9213" width="10.5703125" style="3" customWidth="1"/>
    <col min="9214" max="9214" width="10.7109375" style="3" customWidth="1"/>
    <col min="9215" max="9459" width="9.140625" style="3"/>
    <col min="9460" max="9460" width="26.5703125" style="3" customWidth="1"/>
    <col min="9461" max="9461" width="13.28515625" style="3" customWidth="1"/>
    <col min="9462" max="9466" width="9.140625" style="3"/>
    <col min="9467" max="9467" width="10.7109375" style="3" customWidth="1"/>
    <col min="9468" max="9468" width="23" style="3" bestFit="1" customWidth="1"/>
    <col min="9469" max="9469" width="10.5703125" style="3" customWidth="1"/>
    <col min="9470" max="9470" width="10.7109375" style="3" customWidth="1"/>
    <col min="9471" max="9715" width="9.140625" style="3"/>
    <col min="9716" max="9716" width="26.5703125" style="3" customWidth="1"/>
    <col min="9717" max="9717" width="13.28515625" style="3" customWidth="1"/>
    <col min="9718" max="9722" width="9.140625" style="3"/>
    <col min="9723" max="9723" width="10.7109375" style="3" customWidth="1"/>
    <col min="9724" max="9724" width="23" style="3" bestFit="1" customWidth="1"/>
    <col min="9725" max="9725" width="10.5703125" style="3" customWidth="1"/>
    <col min="9726" max="9726" width="10.7109375" style="3" customWidth="1"/>
    <col min="9727" max="9971" width="9.140625" style="3"/>
    <col min="9972" max="9972" width="26.5703125" style="3" customWidth="1"/>
    <col min="9973" max="9973" width="13.28515625" style="3" customWidth="1"/>
    <col min="9974" max="9978" width="9.140625" style="3"/>
    <col min="9979" max="9979" width="10.7109375" style="3" customWidth="1"/>
    <col min="9980" max="9980" width="23" style="3" bestFit="1" customWidth="1"/>
    <col min="9981" max="9981" width="10.5703125" style="3" customWidth="1"/>
    <col min="9982" max="9982" width="10.7109375" style="3" customWidth="1"/>
    <col min="9983" max="10227" width="9.140625" style="3"/>
    <col min="10228" max="10228" width="26.5703125" style="3" customWidth="1"/>
    <col min="10229" max="10229" width="13.28515625" style="3" customWidth="1"/>
    <col min="10230" max="10234" width="9.140625" style="3"/>
    <col min="10235" max="10235" width="10.7109375" style="3" customWidth="1"/>
    <col min="10236" max="10236" width="23" style="3" bestFit="1" customWidth="1"/>
    <col min="10237" max="10237" width="10.5703125" style="3" customWidth="1"/>
    <col min="10238" max="10238" width="10.7109375" style="3" customWidth="1"/>
    <col min="10239" max="10483" width="9.140625" style="3"/>
    <col min="10484" max="10484" width="26.5703125" style="3" customWidth="1"/>
    <col min="10485" max="10485" width="13.28515625" style="3" customWidth="1"/>
    <col min="10486" max="10490" width="9.140625" style="3"/>
    <col min="10491" max="10491" width="10.7109375" style="3" customWidth="1"/>
    <col min="10492" max="10492" width="23" style="3" bestFit="1" customWidth="1"/>
    <col min="10493" max="10493" width="10.5703125" style="3" customWidth="1"/>
    <col min="10494" max="10494" width="10.7109375" style="3" customWidth="1"/>
    <col min="10495" max="10739" width="9.140625" style="3"/>
    <col min="10740" max="10740" width="26.5703125" style="3" customWidth="1"/>
    <col min="10741" max="10741" width="13.28515625" style="3" customWidth="1"/>
    <col min="10742" max="10746" width="9.140625" style="3"/>
    <col min="10747" max="10747" width="10.7109375" style="3" customWidth="1"/>
    <col min="10748" max="10748" width="23" style="3" bestFit="1" customWidth="1"/>
    <col min="10749" max="10749" width="10.5703125" style="3" customWidth="1"/>
    <col min="10750" max="10750" width="10.7109375" style="3" customWidth="1"/>
    <col min="10751" max="10995" width="9.140625" style="3"/>
    <col min="10996" max="10996" width="26.5703125" style="3" customWidth="1"/>
    <col min="10997" max="10997" width="13.28515625" style="3" customWidth="1"/>
    <col min="10998" max="11002" width="9.140625" style="3"/>
    <col min="11003" max="11003" width="10.7109375" style="3" customWidth="1"/>
    <col min="11004" max="11004" width="23" style="3" bestFit="1" customWidth="1"/>
    <col min="11005" max="11005" width="10.5703125" style="3" customWidth="1"/>
    <col min="11006" max="11006" width="10.7109375" style="3" customWidth="1"/>
    <col min="11007" max="11251" width="9.140625" style="3"/>
    <col min="11252" max="11252" width="26.5703125" style="3" customWidth="1"/>
    <col min="11253" max="11253" width="13.28515625" style="3" customWidth="1"/>
    <col min="11254" max="11258" width="9.140625" style="3"/>
    <col min="11259" max="11259" width="10.7109375" style="3" customWidth="1"/>
    <col min="11260" max="11260" width="23" style="3" bestFit="1" customWidth="1"/>
    <col min="11261" max="11261" width="10.5703125" style="3" customWidth="1"/>
    <col min="11262" max="11262" width="10.7109375" style="3" customWidth="1"/>
    <col min="11263" max="11507" width="9.140625" style="3"/>
    <col min="11508" max="11508" width="26.5703125" style="3" customWidth="1"/>
    <col min="11509" max="11509" width="13.28515625" style="3" customWidth="1"/>
    <col min="11510" max="11514" width="9.140625" style="3"/>
    <col min="11515" max="11515" width="10.7109375" style="3" customWidth="1"/>
    <col min="11516" max="11516" width="23" style="3" bestFit="1" customWidth="1"/>
    <col min="11517" max="11517" width="10.5703125" style="3" customWidth="1"/>
    <col min="11518" max="11518" width="10.7109375" style="3" customWidth="1"/>
    <col min="11519" max="11763" width="9.140625" style="3"/>
    <col min="11764" max="11764" width="26.5703125" style="3" customWidth="1"/>
    <col min="11765" max="11765" width="13.28515625" style="3" customWidth="1"/>
    <col min="11766" max="11770" width="9.140625" style="3"/>
    <col min="11771" max="11771" width="10.7109375" style="3" customWidth="1"/>
    <col min="11772" max="11772" width="23" style="3" bestFit="1" customWidth="1"/>
    <col min="11773" max="11773" width="10.5703125" style="3" customWidth="1"/>
    <col min="11774" max="11774" width="10.7109375" style="3" customWidth="1"/>
    <col min="11775" max="12019" width="9.140625" style="3"/>
    <col min="12020" max="12020" width="26.5703125" style="3" customWidth="1"/>
    <col min="12021" max="12021" width="13.28515625" style="3" customWidth="1"/>
    <col min="12022" max="12026" width="9.140625" style="3"/>
    <col min="12027" max="12027" width="10.7109375" style="3" customWidth="1"/>
    <col min="12028" max="12028" width="23" style="3" bestFit="1" customWidth="1"/>
    <col min="12029" max="12029" width="10.5703125" style="3" customWidth="1"/>
    <col min="12030" max="12030" width="10.7109375" style="3" customWidth="1"/>
    <col min="12031" max="12275" width="9.140625" style="3"/>
    <col min="12276" max="12276" width="26.5703125" style="3" customWidth="1"/>
    <col min="12277" max="12277" width="13.28515625" style="3" customWidth="1"/>
    <col min="12278" max="12282" width="9.140625" style="3"/>
    <col min="12283" max="12283" width="10.7109375" style="3" customWidth="1"/>
    <col min="12284" max="12284" width="23" style="3" bestFit="1" customWidth="1"/>
    <col min="12285" max="12285" width="10.5703125" style="3" customWidth="1"/>
    <col min="12286" max="12286" width="10.7109375" style="3" customWidth="1"/>
    <col min="12287" max="12531" width="9.140625" style="3"/>
    <col min="12532" max="12532" width="26.5703125" style="3" customWidth="1"/>
    <col min="12533" max="12533" width="13.28515625" style="3" customWidth="1"/>
    <col min="12534" max="12538" width="9.140625" style="3"/>
    <col min="12539" max="12539" width="10.7109375" style="3" customWidth="1"/>
    <col min="12540" max="12540" width="23" style="3" bestFit="1" customWidth="1"/>
    <col min="12541" max="12541" width="10.5703125" style="3" customWidth="1"/>
    <col min="12542" max="12542" width="10.7109375" style="3" customWidth="1"/>
    <col min="12543" max="12787" width="9.140625" style="3"/>
    <col min="12788" max="12788" width="26.5703125" style="3" customWidth="1"/>
    <col min="12789" max="12789" width="13.28515625" style="3" customWidth="1"/>
    <col min="12790" max="12794" width="9.140625" style="3"/>
    <col min="12795" max="12795" width="10.7109375" style="3" customWidth="1"/>
    <col min="12796" max="12796" width="23" style="3" bestFit="1" customWidth="1"/>
    <col min="12797" max="12797" width="10.5703125" style="3" customWidth="1"/>
    <col min="12798" max="12798" width="10.7109375" style="3" customWidth="1"/>
    <col min="12799" max="13043" width="9.140625" style="3"/>
    <col min="13044" max="13044" width="26.5703125" style="3" customWidth="1"/>
    <col min="13045" max="13045" width="13.28515625" style="3" customWidth="1"/>
    <col min="13046" max="13050" width="9.140625" style="3"/>
    <col min="13051" max="13051" width="10.7109375" style="3" customWidth="1"/>
    <col min="13052" max="13052" width="23" style="3" bestFit="1" customWidth="1"/>
    <col min="13053" max="13053" width="10.5703125" style="3" customWidth="1"/>
    <col min="13054" max="13054" width="10.7109375" style="3" customWidth="1"/>
    <col min="13055" max="13299" width="9.140625" style="3"/>
    <col min="13300" max="13300" width="26.5703125" style="3" customWidth="1"/>
    <col min="13301" max="13301" width="13.28515625" style="3" customWidth="1"/>
    <col min="13302" max="13306" width="9.140625" style="3"/>
    <col min="13307" max="13307" width="10.7109375" style="3" customWidth="1"/>
    <col min="13308" max="13308" width="23" style="3" bestFit="1" customWidth="1"/>
    <col min="13309" max="13309" width="10.5703125" style="3" customWidth="1"/>
    <col min="13310" max="13310" width="10.7109375" style="3" customWidth="1"/>
    <col min="13311" max="13555" width="9.140625" style="3"/>
    <col min="13556" max="13556" width="26.5703125" style="3" customWidth="1"/>
    <col min="13557" max="13557" width="13.28515625" style="3" customWidth="1"/>
    <col min="13558" max="13562" width="9.140625" style="3"/>
    <col min="13563" max="13563" width="10.7109375" style="3" customWidth="1"/>
    <col min="13564" max="13564" width="23" style="3" bestFit="1" customWidth="1"/>
    <col min="13565" max="13565" width="10.5703125" style="3" customWidth="1"/>
    <col min="13566" max="13566" width="10.7109375" style="3" customWidth="1"/>
    <col min="13567" max="13811" width="9.140625" style="3"/>
    <col min="13812" max="13812" width="26.5703125" style="3" customWidth="1"/>
    <col min="13813" max="13813" width="13.28515625" style="3" customWidth="1"/>
    <col min="13814" max="13818" width="9.140625" style="3"/>
    <col min="13819" max="13819" width="10.7109375" style="3" customWidth="1"/>
    <col min="13820" max="13820" width="23" style="3" bestFit="1" customWidth="1"/>
    <col min="13821" max="13821" width="10.5703125" style="3" customWidth="1"/>
    <col min="13822" max="13822" width="10.7109375" style="3" customWidth="1"/>
    <col min="13823" max="14067" width="9.140625" style="3"/>
    <col min="14068" max="14068" width="26.5703125" style="3" customWidth="1"/>
    <col min="14069" max="14069" width="13.28515625" style="3" customWidth="1"/>
    <col min="14070" max="14074" width="9.140625" style="3"/>
    <col min="14075" max="14075" width="10.7109375" style="3" customWidth="1"/>
    <col min="14076" max="14076" width="23" style="3" bestFit="1" customWidth="1"/>
    <col min="14077" max="14077" width="10.5703125" style="3" customWidth="1"/>
    <col min="14078" max="14078" width="10.7109375" style="3" customWidth="1"/>
    <col min="14079" max="14323" width="9.140625" style="3"/>
    <col min="14324" max="14324" width="26.5703125" style="3" customWidth="1"/>
    <col min="14325" max="14325" width="13.28515625" style="3" customWidth="1"/>
    <col min="14326" max="14330" width="9.140625" style="3"/>
    <col min="14331" max="14331" width="10.7109375" style="3" customWidth="1"/>
    <col min="14332" max="14332" width="23" style="3" bestFit="1" customWidth="1"/>
    <col min="14333" max="14333" width="10.5703125" style="3" customWidth="1"/>
    <col min="14334" max="14334" width="10.7109375" style="3" customWidth="1"/>
    <col min="14335" max="14579" width="9.140625" style="3"/>
    <col min="14580" max="14580" width="26.5703125" style="3" customWidth="1"/>
    <col min="14581" max="14581" width="13.28515625" style="3" customWidth="1"/>
    <col min="14582" max="14586" width="9.140625" style="3"/>
    <col min="14587" max="14587" width="10.7109375" style="3" customWidth="1"/>
    <col min="14588" max="14588" width="23" style="3" bestFit="1" customWidth="1"/>
    <col min="14589" max="14589" width="10.5703125" style="3" customWidth="1"/>
    <col min="14590" max="14590" width="10.7109375" style="3" customWidth="1"/>
    <col min="14591" max="14835" width="9.140625" style="3"/>
    <col min="14836" max="14836" width="26.5703125" style="3" customWidth="1"/>
    <col min="14837" max="14837" width="13.28515625" style="3" customWidth="1"/>
    <col min="14838" max="14842" width="9.140625" style="3"/>
    <col min="14843" max="14843" width="10.7109375" style="3" customWidth="1"/>
    <col min="14844" max="14844" width="23" style="3" bestFit="1" customWidth="1"/>
    <col min="14845" max="14845" width="10.5703125" style="3" customWidth="1"/>
    <col min="14846" max="14846" width="10.7109375" style="3" customWidth="1"/>
    <col min="14847" max="15091" width="9.140625" style="3"/>
    <col min="15092" max="15092" width="26.5703125" style="3" customWidth="1"/>
    <col min="15093" max="15093" width="13.28515625" style="3" customWidth="1"/>
    <col min="15094" max="15098" width="9.140625" style="3"/>
    <col min="15099" max="15099" width="10.7109375" style="3" customWidth="1"/>
    <col min="15100" max="15100" width="23" style="3" bestFit="1" customWidth="1"/>
    <col min="15101" max="15101" width="10.5703125" style="3" customWidth="1"/>
    <col min="15102" max="15102" width="10.7109375" style="3" customWidth="1"/>
    <col min="15103" max="15347" width="9.140625" style="3"/>
    <col min="15348" max="15348" width="26.5703125" style="3" customWidth="1"/>
    <col min="15349" max="15349" width="13.28515625" style="3" customWidth="1"/>
    <col min="15350" max="15354" width="9.140625" style="3"/>
    <col min="15355" max="15355" width="10.7109375" style="3" customWidth="1"/>
    <col min="15356" max="15356" width="23" style="3" bestFit="1" customWidth="1"/>
    <col min="15357" max="15357" width="10.5703125" style="3" customWidth="1"/>
    <col min="15358" max="15358" width="10.7109375" style="3" customWidth="1"/>
    <col min="15359" max="15603" width="9.140625" style="3"/>
    <col min="15604" max="15604" width="26.5703125" style="3" customWidth="1"/>
    <col min="15605" max="15605" width="13.28515625" style="3" customWidth="1"/>
    <col min="15606" max="15610" width="9.140625" style="3"/>
    <col min="15611" max="15611" width="10.7109375" style="3" customWidth="1"/>
    <col min="15612" max="15612" width="23" style="3" bestFit="1" customWidth="1"/>
    <col min="15613" max="15613" width="10.5703125" style="3" customWidth="1"/>
    <col min="15614" max="15614" width="10.7109375" style="3" customWidth="1"/>
    <col min="15615" max="15859" width="9.140625" style="3"/>
    <col min="15860" max="15860" width="26.5703125" style="3" customWidth="1"/>
    <col min="15861" max="15861" width="13.28515625" style="3" customWidth="1"/>
    <col min="15862" max="15866" width="9.140625" style="3"/>
    <col min="15867" max="15867" width="10.7109375" style="3" customWidth="1"/>
    <col min="15868" max="15868" width="23" style="3" bestFit="1" customWidth="1"/>
    <col min="15869" max="15869" width="10.5703125" style="3" customWidth="1"/>
    <col min="15870" max="15870" width="10.7109375" style="3" customWidth="1"/>
    <col min="15871" max="16115" width="9.140625" style="3"/>
    <col min="16116" max="16116" width="26.5703125" style="3" customWidth="1"/>
    <col min="16117" max="16117" width="13.28515625" style="3" customWidth="1"/>
    <col min="16118" max="16122" width="9.140625" style="3"/>
    <col min="16123" max="16123" width="10.7109375" style="3" customWidth="1"/>
    <col min="16124" max="16124" width="23" style="3" bestFit="1" customWidth="1"/>
    <col min="16125" max="16125" width="10.5703125" style="3" customWidth="1"/>
    <col min="16126" max="16126" width="10.7109375" style="3" customWidth="1"/>
    <col min="16127" max="16384" width="9.140625" style="3"/>
  </cols>
  <sheetData>
    <row r="1" spans="1:10" x14ac:dyDescent="0.25">
      <c r="A1" s="2" t="s">
        <v>0</v>
      </c>
    </row>
    <row r="3" spans="1:10" x14ac:dyDescent="0.25">
      <c r="A3" s="2" t="s">
        <v>1</v>
      </c>
      <c r="E3" s="4"/>
    </row>
    <row r="4" spans="1:10" x14ac:dyDescent="0.25">
      <c r="A4" s="3" t="s">
        <v>12</v>
      </c>
      <c r="B4" s="3">
        <v>5000</v>
      </c>
      <c r="C4" s="1"/>
      <c r="D4" s="1"/>
      <c r="E4" s="1"/>
      <c r="F4" s="1"/>
      <c r="G4" s="1"/>
      <c r="H4" s="1"/>
    </row>
    <row r="5" spans="1:10" x14ac:dyDescent="0.25">
      <c r="A5" s="3" t="s">
        <v>2</v>
      </c>
      <c r="B5" s="5">
        <v>0.05</v>
      </c>
      <c r="C5" s="1"/>
      <c r="D5" s="1"/>
      <c r="E5" s="1"/>
      <c r="F5" s="1"/>
      <c r="G5" s="1"/>
      <c r="H5" s="1"/>
    </row>
    <row r="6" spans="1:10" x14ac:dyDescent="0.25">
      <c r="B6" s="1"/>
      <c r="C6" s="1"/>
      <c r="D6" s="1"/>
      <c r="E6" s="1"/>
      <c r="F6" s="1"/>
      <c r="G6" s="1"/>
      <c r="H6" s="1"/>
    </row>
    <row r="7" spans="1:10" x14ac:dyDescent="0.25">
      <c r="A7" s="3" t="s">
        <v>3</v>
      </c>
      <c r="B7" s="6" t="s">
        <v>15</v>
      </c>
      <c r="C7" s="6" t="s">
        <v>16</v>
      </c>
      <c r="D7" s="6" t="s">
        <v>17</v>
      </c>
      <c r="E7" s="6" t="s">
        <v>18</v>
      </c>
      <c r="F7" s="6" t="s">
        <v>19</v>
      </c>
      <c r="G7" s="6" t="s">
        <v>20</v>
      </c>
      <c r="H7" s="7"/>
    </row>
    <row r="8" spans="1:10" x14ac:dyDescent="0.25">
      <c r="A8" s="8" t="s">
        <v>4</v>
      </c>
      <c r="B8" s="9">
        <v>12.5</v>
      </c>
      <c r="C8" s="9">
        <v>12.55</v>
      </c>
      <c r="D8" s="9">
        <v>12.7</v>
      </c>
      <c r="E8" s="9">
        <v>12.8</v>
      </c>
      <c r="F8" s="9">
        <v>12.85</v>
      </c>
      <c r="G8" s="9">
        <v>12.95</v>
      </c>
      <c r="H8" s="1"/>
    </row>
    <row r="9" spans="1:10" x14ac:dyDescent="0.25">
      <c r="A9" s="8"/>
      <c r="B9" s="10"/>
      <c r="C9" s="10"/>
      <c r="D9" s="10"/>
      <c r="E9" s="10"/>
      <c r="F9" s="10"/>
      <c r="G9" s="10"/>
      <c r="H9" s="1"/>
      <c r="J9" s="20" t="e">
        <f>C2*C6+D2*D6+E2*E6+F2*F6+G2*G6+H2*H6+C2*C14*0.05+D14*D2*0.05+E14*E2*0.05+F14*F2*0.05+G2*G14*0.05+H2*H14*0.05+I2*I6+J2*J6+I2*I14*0.05+#REF!*J2*0.05</f>
        <v>#REF!</v>
      </c>
    </row>
    <row r="10" spans="1:10" x14ac:dyDescent="0.25">
      <c r="A10" s="11" t="s">
        <v>13</v>
      </c>
      <c r="B10" s="1"/>
      <c r="C10" s="1"/>
      <c r="D10" s="1"/>
      <c r="E10" s="1"/>
      <c r="F10" s="1"/>
      <c r="G10" s="1"/>
      <c r="H10" s="1"/>
    </row>
    <row r="11" spans="1:10" x14ac:dyDescent="0.25">
      <c r="A11" s="3" t="s">
        <v>3</v>
      </c>
      <c r="B11" s="6">
        <v>1</v>
      </c>
      <c r="C11" s="6">
        <v>2</v>
      </c>
      <c r="D11" s="6">
        <v>3</v>
      </c>
      <c r="E11" s="6">
        <v>4</v>
      </c>
      <c r="F11" s="6">
        <v>5</v>
      </c>
      <c r="G11" s="6">
        <v>6</v>
      </c>
      <c r="H11" s="1"/>
    </row>
    <row r="12" spans="1:10" x14ac:dyDescent="0.25">
      <c r="A12" s="3" t="s">
        <v>5</v>
      </c>
      <c r="B12" s="1">
        <v>5000</v>
      </c>
      <c r="C12" s="1">
        <v>20000</v>
      </c>
      <c r="D12" s="1">
        <v>30000</v>
      </c>
      <c r="E12" s="1">
        <v>30000</v>
      </c>
      <c r="F12" s="1">
        <v>25000</v>
      </c>
      <c r="G12" s="1">
        <v>10000</v>
      </c>
      <c r="H12" s="1"/>
    </row>
    <row r="13" spans="1:10" x14ac:dyDescent="0.25">
      <c r="B13" s="12" t="s">
        <v>23</v>
      </c>
      <c r="C13" s="12" t="s">
        <v>23</v>
      </c>
      <c r="D13" s="12" t="s">
        <v>23</v>
      </c>
      <c r="E13" s="12" t="s">
        <v>23</v>
      </c>
      <c r="F13" s="12" t="s">
        <v>23</v>
      </c>
      <c r="G13" s="12" t="s">
        <v>23</v>
      </c>
      <c r="H13" s="1"/>
    </row>
    <row r="14" spans="1:10" x14ac:dyDescent="0.25">
      <c r="A14" s="3" t="s">
        <v>6</v>
      </c>
      <c r="B14" s="3">
        <v>30000</v>
      </c>
      <c r="C14" s="3">
        <v>30000</v>
      </c>
      <c r="D14" s="3">
        <v>30000</v>
      </c>
      <c r="E14" s="3">
        <v>30000</v>
      </c>
      <c r="F14" s="3">
        <v>30000</v>
      </c>
      <c r="G14" s="3">
        <v>30000</v>
      </c>
      <c r="H14" s="1"/>
      <c r="I14" s="20"/>
    </row>
    <row r="15" spans="1:10" x14ac:dyDescent="0.25">
      <c r="B15" s="1"/>
      <c r="C15" s="1"/>
      <c r="D15" s="1"/>
      <c r="E15" s="1"/>
      <c r="F15" s="1"/>
      <c r="G15" s="1"/>
      <c r="H15" s="1"/>
      <c r="I15" s="20">
        <f>B8*B12+C8*C12+D8*D12+E8*E12+F8*F12+G8*G12+B8*B20*0.05+C20*C8*0.05+D20*D8*0.05+E20*E8*0.05+F8*F20*0.05+G8*G20*0.05+H8*H12+I8*I12+H8*H20*0.05+I2*I8*0.05</f>
        <v>1535562.5</v>
      </c>
    </row>
    <row r="16" spans="1:10" x14ac:dyDescent="0.25">
      <c r="A16" s="13" t="s">
        <v>7</v>
      </c>
      <c r="B16" s="1">
        <f>B4+B12</f>
        <v>10000</v>
      </c>
      <c r="C16" s="19">
        <f>B20+C12</f>
        <v>20000</v>
      </c>
      <c r="D16" s="19">
        <f>C20+D12</f>
        <v>35000</v>
      </c>
      <c r="E16" s="19">
        <f>D20+E12</f>
        <v>35000</v>
      </c>
      <c r="F16" s="19">
        <f>E20+F12</f>
        <v>25000</v>
      </c>
      <c r="G16" s="19">
        <f>F20+G12</f>
        <v>10000</v>
      </c>
      <c r="H16" s="1"/>
      <c r="I16" s="20"/>
      <c r="J16" s="20"/>
    </row>
    <row r="17" spans="1:9" x14ac:dyDescent="0.25">
      <c r="B17" s="14" t="s">
        <v>24</v>
      </c>
      <c r="C17" s="14" t="s">
        <v>24</v>
      </c>
      <c r="D17" s="14" t="s">
        <v>24</v>
      </c>
      <c r="E17" s="14" t="s">
        <v>24</v>
      </c>
      <c r="F17" s="14" t="s">
        <v>24</v>
      </c>
      <c r="G17" s="14" t="s">
        <v>24</v>
      </c>
      <c r="H17" s="1"/>
      <c r="I17" s="20"/>
    </row>
    <row r="18" spans="1:9" x14ac:dyDescent="0.25">
      <c r="A18" s="3" t="s">
        <v>8</v>
      </c>
      <c r="B18" s="3">
        <v>10000</v>
      </c>
      <c r="C18" s="3">
        <v>15000</v>
      </c>
      <c r="D18" s="3">
        <v>30000</v>
      </c>
      <c r="E18" s="3">
        <v>35000</v>
      </c>
      <c r="F18" s="3">
        <v>25000</v>
      </c>
      <c r="G18" s="3">
        <v>10000</v>
      </c>
      <c r="H18" s="1"/>
    </row>
    <row r="19" spans="1:9" x14ac:dyDescent="0.25">
      <c r="H19" s="1"/>
    </row>
    <row r="20" spans="1:9" x14ac:dyDescent="0.25">
      <c r="A20" s="3" t="s">
        <v>9</v>
      </c>
      <c r="B20" s="15">
        <f t="shared" ref="B20:G20" si="0">B16-B18</f>
        <v>0</v>
      </c>
      <c r="C20" s="15">
        <f t="shared" si="0"/>
        <v>5000</v>
      </c>
      <c r="D20" s="15">
        <f t="shared" si="0"/>
        <v>5000</v>
      </c>
      <c r="E20" s="15">
        <f t="shared" si="0"/>
        <v>0</v>
      </c>
      <c r="F20" s="15">
        <f t="shared" si="0"/>
        <v>0</v>
      </c>
      <c r="G20" s="15">
        <f t="shared" si="0"/>
        <v>0</v>
      </c>
      <c r="H20" s="1"/>
    </row>
    <row r="21" spans="1:9" x14ac:dyDescent="0.25">
      <c r="B21" s="12" t="s">
        <v>23</v>
      </c>
      <c r="C21" s="12" t="s">
        <v>23</v>
      </c>
      <c r="D21" s="12" t="s">
        <v>23</v>
      </c>
      <c r="E21" s="12" t="s">
        <v>23</v>
      </c>
      <c r="F21" s="12" t="s">
        <v>23</v>
      </c>
      <c r="G21" s="12" t="s">
        <v>23</v>
      </c>
      <c r="H21" s="1"/>
    </row>
    <row r="22" spans="1:9" x14ac:dyDescent="0.25">
      <c r="A22" s="3" t="s">
        <v>10</v>
      </c>
      <c r="B22" s="3">
        <v>10000</v>
      </c>
      <c r="C22" s="3">
        <v>10000</v>
      </c>
      <c r="D22" s="3">
        <v>10000</v>
      </c>
      <c r="E22" s="3">
        <v>10000</v>
      </c>
      <c r="F22" s="3">
        <v>10000</v>
      </c>
      <c r="G22" s="3">
        <v>10000</v>
      </c>
      <c r="H22" s="1"/>
    </row>
    <row r="23" spans="1:9" x14ac:dyDescent="0.25">
      <c r="A23" s="11"/>
      <c r="B23" s="1"/>
      <c r="C23" s="1"/>
      <c r="D23" s="1"/>
      <c r="E23" s="1"/>
      <c r="F23" s="1"/>
      <c r="G23" s="1"/>
      <c r="H23" s="1"/>
    </row>
    <row r="24" spans="1:9" x14ac:dyDescent="0.25">
      <c r="A24" s="16" t="s">
        <v>14</v>
      </c>
      <c r="B24" s="10"/>
      <c r="C24" s="1"/>
      <c r="D24" s="1"/>
      <c r="E24" s="1"/>
      <c r="F24" s="1"/>
      <c r="G24" s="1"/>
      <c r="H24" s="1"/>
    </row>
    <row r="25" spans="1:9" x14ac:dyDescent="0.25">
      <c r="A25" s="3" t="s">
        <v>3</v>
      </c>
      <c r="B25" s="6" t="s">
        <v>15</v>
      </c>
      <c r="C25" s="6" t="s">
        <v>16</v>
      </c>
      <c r="D25" s="6" t="s">
        <v>17</v>
      </c>
      <c r="E25" s="6" t="s">
        <v>18</v>
      </c>
      <c r="F25" s="6" t="s">
        <v>19</v>
      </c>
      <c r="G25" s="6" t="s">
        <v>20</v>
      </c>
      <c r="H25" s="14" t="s">
        <v>11</v>
      </c>
    </row>
    <row r="26" spans="1:9" x14ac:dyDescent="0.25">
      <c r="A26" s="17" t="s">
        <v>21</v>
      </c>
      <c r="B26" s="20">
        <f t="shared" ref="B26:G26" si="1">B8*B12</f>
        <v>62500</v>
      </c>
      <c r="C26" s="20">
        <f t="shared" si="1"/>
        <v>251000</v>
      </c>
      <c r="D26" s="20">
        <f t="shared" si="1"/>
        <v>381000</v>
      </c>
      <c r="E26" s="20">
        <f t="shared" si="1"/>
        <v>384000</v>
      </c>
      <c r="F26" s="20">
        <f t="shared" si="1"/>
        <v>321250</v>
      </c>
      <c r="G26" s="20">
        <f t="shared" si="1"/>
        <v>129500</v>
      </c>
      <c r="H26" s="20">
        <f>SUM(B26:G26)</f>
        <v>1529250</v>
      </c>
    </row>
    <row r="27" spans="1:9" x14ac:dyDescent="0.25">
      <c r="A27" s="17" t="s">
        <v>22</v>
      </c>
      <c r="B27" s="20">
        <f t="shared" ref="B27:G27" si="2">B20*0.05*B8</f>
        <v>0</v>
      </c>
      <c r="C27" s="20">
        <f t="shared" si="2"/>
        <v>3137.5</v>
      </c>
      <c r="D27" s="20">
        <f t="shared" si="2"/>
        <v>3175</v>
      </c>
      <c r="E27" s="20">
        <f t="shared" si="2"/>
        <v>0</v>
      </c>
      <c r="F27" s="20">
        <f t="shared" si="2"/>
        <v>0</v>
      </c>
      <c r="G27" s="20">
        <f t="shared" si="2"/>
        <v>0</v>
      </c>
      <c r="H27" s="20">
        <f>SUM(B27:G27)</f>
        <v>6312.5</v>
      </c>
    </row>
    <row r="28" spans="1:9" x14ac:dyDescent="0.25">
      <c r="A28" s="18" t="s">
        <v>11</v>
      </c>
      <c r="H28" s="20">
        <f>SUM(H26:H27)</f>
        <v>1535562.5</v>
      </c>
    </row>
  </sheetData>
  <printOptions headings="1" gridLines="1"/>
  <pageMargins left="0.75" right="0.75" top="1" bottom="1" header="0.5" footer="0.5"/>
  <pageSetup scale="74" orientation="portrait" horizontalDpi="300" vertic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topLeftCell="A4" workbookViewId="0">
      <selection activeCell="B17" sqref="B17"/>
    </sheetView>
  </sheetViews>
  <sheetFormatPr defaultRowHeight="15" x14ac:dyDescent="0.25"/>
  <cols>
    <col min="1" max="1" width="28.5703125" style="3" customWidth="1"/>
    <col min="2" max="2" width="13.28515625" style="3" customWidth="1"/>
    <col min="3" max="3" width="14.28515625" style="3" customWidth="1"/>
    <col min="4" max="4" width="14.85546875" style="3" customWidth="1"/>
    <col min="5" max="5" width="11.5703125" style="3" customWidth="1"/>
    <col min="6" max="6" width="12.42578125" style="3" customWidth="1"/>
    <col min="7" max="7" width="14.42578125" style="3" customWidth="1"/>
    <col min="8" max="8" width="15" style="3" customWidth="1"/>
    <col min="9" max="9" width="14.7109375" style="3" customWidth="1"/>
    <col min="10" max="10" width="16.85546875" style="3" customWidth="1"/>
    <col min="11" max="11" width="9.85546875" style="3" bestFit="1" customWidth="1"/>
    <col min="12" max="243" width="9.140625" style="3"/>
    <col min="244" max="244" width="26.5703125" style="3" customWidth="1"/>
    <col min="245" max="245" width="13.28515625" style="3" customWidth="1"/>
    <col min="246" max="250" width="9.140625" style="3"/>
    <col min="251" max="251" width="10.7109375" style="3" customWidth="1"/>
    <col min="252" max="252" width="23" style="3" bestFit="1" customWidth="1"/>
    <col min="253" max="253" width="10.5703125" style="3" customWidth="1"/>
    <col min="254" max="254" width="10.7109375" style="3" customWidth="1"/>
    <col min="255" max="499" width="9.140625" style="3"/>
    <col min="500" max="500" width="26.5703125" style="3" customWidth="1"/>
    <col min="501" max="501" width="13.28515625" style="3" customWidth="1"/>
    <col min="502" max="506" width="9.140625" style="3"/>
    <col min="507" max="507" width="10.7109375" style="3" customWidth="1"/>
    <col min="508" max="508" width="23" style="3" bestFit="1" customWidth="1"/>
    <col min="509" max="509" width="10.5703125" style="3" customWidth="1"/>
    <col min="510" max="510" width="10.7109375" style="3" customWidth="1"/>
    <col min="511" max="755" width="9.140625" style="3"/>
    <col min="756" max="756" width="26.5703125" style="3" customWidth="1"/>
    <col min="757" max="757" width="13.28515625" style="3" customWidth="1"/>
    <col min="758" max="762" width="9.140625" style="3"/>
    <col min="763" max="763" width="10.7109375" style="3" customWidth="1"/>
    <col min="764" max="764" width="23" style="3" bestFit="1" customWidth="1"/>
    <col min="765" max="765" width="10.5703125" style="3" customWidth="1"/>
    <col min="766" max="766" width="10.7109375" style="3" customWidth="1"/>
    <col min="767" max="1011" width="9.140625" style="3"/>
    <col min="1012" max="1012" width="26.5703125" style="3" customWidth="1"/>
    <col min="1013" max="1013" width="13.28515625" style="3" customWidth="1"/>
    <col min="1014" max="1018" width="9.140625" style="3"/>
    <col min="1019" max="1019" width="10.7109375" style="3" customWidth="1"/>
    <col min="1020" max="1020" width="23" style="3" bestFit="1" customWidth="1"/>
    <col min="1021" max="1021" width="10.5703125" style="3" customWidth="1"/>
    <col min="1022" max="1022" width="10.7109375" style="3" customWidth="1"/>
    <col min="1023" max="1267" width="9.140625" style="3"/>
    <col min="1268" max="1268" width="26.5703125" style="3" customWidth="1"/>
    <col min="1269" max="1269" width="13.28515625" style="3" customWidth="1"/>
    <col min="1270" max="1274" width="9.140625" style="3"/>
    <col min="1275" max="1275" width="10.7109375" style="3" customWidth="1"/>
    <col min="1276" max="1276" width="23" style="3" bestFit="1" customWidth="1"/>
    <col min="1277" max="1277" width="10.5703125" style="3" customWidth="1"/>
    <col min="1278" max="1278" width="10.7109375" style="3" customWidth="1"/>
    <col min="1279" max="1523" width="9.140625" style="3"/>
    <col min="1524" max="1524" width="26.5703125" style="3" customWidth="1"/>
    <col min="1525" max="1525" width="13.28515625" style="3" customWidth="1"/>
    <col min="1526" max="1530" width="9.140625" style="3"/>
    <col min="1531" max="1531" width="10.7109375" style="3" customWidth="1"/>
    <col min="1532" max="1532" width="23" style="3" bestFit="1" customWidth="1"/>
    <col min="1533" max="1533" width="10.5703125" style="3" customWidth="1"/>
    <col min="1534" max="1534" width="10.7109375" style="3" customWidth="1"/>
    <col min="1535" max="1779" width="9.140625" style="3"/>
    <col min="1780" max="1780" width="26.5703125" style="3" customWidth="1"/>
    <col min="1781" max="1781" width="13.28515625" style="3" customWidth="1"/>
    <col min="1782" max="1786" width="9.140625" style="3"/>
    <col min="1787" max="1787" width="10.7109375" style="3" customWidth="1"/>
    <col min="1788" max="1788" width="23" style="3" bestFit="1" customWidth="1"/>
    <col min="1789" max="1789" width="10.5703125" style="3" customWidth="1"/>
    <col min="1790" max="1790" width="10.7109375" style="3" customWidth="1"/>
    <col min="1791" max="2035" width="9.140625" style="3"/>
    <col min="2036" max="2036" width="26.5703125" style="3" customWidth="1"/>
    <col min="2037" max="2037" width="13.28515625" style="3" customWidth="1"/>
    <col min="2038" max="2042" width="9.140625" style="3"/>
    <col min="2043" max="2043" width="10.7109375" style="3" customWidth="1"/>
    <col min="2044" max="2044" width="23" style="3" bestFit="1" customWidth="1"/>
    <col min="2045" max="2045" width="10.5703125" style="3" customWidth="1"/>
    <col min="2046" max="2046" width="10.7109375" style="3" customWidth="1"/>
    <col min="2047" max="2291" width="9.140625" style="3"/>
    <col min="2292" max="2292" width="26.5703125" style="3" customWidth="1"/>
    <col min="2293" max="2293" width="13.28515625" style="3" customWidth="1"/>
    <col min="2294" max="2298" width="9.140625" style="3"/>
    <col min="2299" max="2299" width="10.7109375" style="3" customWidth="1"/>
    <col min="2300" max="2300" width="23" style="3" bestFit="1" customWidth="1"/>
    <col min="2301" max="2301" width="10.5703125" style="3" customWidth="1"/>
    <col min="2302" max="2302" width="10.7109375" style="3" customWidth="1"/>
    <col min="2303" max="2547" width="9.140625" style="3"/>
    <col min="2548" max="2548" width="26.5703125" style="3" customWidth="1"/>
    <col min="2549" max="2549" width="13.28515625" style="3" customWidth="1"/>
    <col min="2550" max="2554" width="9.140625" style="3"/>
    <col min="2555" max="2555" width="10.7109375" style="3" customWidth="1"/>
    <col min="2556" max="2556" width="23" style="3" bestFit="1" customWidth="1"/>
    <col min="2557" max="2557" width="10.5703125" style="3" customWidth="1"/>
    <col min="2558" max="2558" width="10.7109375" style="3" customWidth="1"/>
    <col min="2559" max="2803" width="9.140625" style="3"/>
    <col min="2804" max="2804" width="26.5703125" style="3" customWidth="1"/>
    <col min="2805" max="2805" width="13.28515625" style="3" customWidth="1"/>
    <col min="2806" max="2810" width="9.140625" style="3"/>
    <col min="2811" max="2811" width="10.7109375" style="3" customWidth="1"/>
    <col min="2812" max="2812" width="23" style="3" bestFit="1" customWidth="1"/>
    <col min="2813" max="2813" width="10.5703125" style="3" customWidth="1"/>
    <col min="2814" max="2814" width="10.7109375" style="3" customWidth="1"/>
    <col min="2815" max="3059" width="9.140625" style="3"/>
    <col min="3060" max="3060" width="26.5703125" style="3" customWidth="1"/>
    <col min="3061" max="3061" width="13.28515625" style="3" customWidth="1"/>
    <col min="3062" max="3066" width="9.140625" style="3"/>
    <col min="3067" max="3067" width="10.7109375" style="3" customWidth="1"/>
    <col min="3068" max="3068" width="23" style="3" bestFit="1" customWidth="1"/>
    <col min="3069" max="3069" width="10.5703125" style="3" customWidth="1"/>
    <col min="3070" max="3070" width="10.7109375" style="3" customWidth="1"/>
    <col min="3071" max="3315" width="9.140625" style="3"/>
    <col min="3316" max="3316" width="26.5703125" style="3" customWidth="1"/>
    <col min="3317" max="3317" width="13.28515625" style="3" customWidth="1"/>
    <col min="3318" max="3322" width="9.140625" style="3"/>
    <col min="3323" max="3323" width="10.7109375" style="3" customWidth="1"/>
    <col min="3324" max="3324" width="23" style="3" bestFit="1" customWidth="1"/>
    <col min="3325" max="3325" width="10.5703125" style="3" customWidth="1"/>
    <col min="3326" max="3326" width="10.7109375" style="3" customWidth="1"/>
    <col min="3327" max="3571" width="9.140625" style="3"/>
    <col min="3572" max="3572" width="26.5703125" style="3" customWidth="1"/>
    <col min="3573" max="3573" width="13.28515625" style="3" customWidth="1"/>
    <col min="3574" max="3578" width="9.140625" style="3"/>
    <col min="3579" max="3579" width="10.7109375" style="3" customWidth="1"/>
    <col min="3580" max="3580" width="23" style="3" bestFit="1" customWidth="1"/>
    <col min="3581" max="3581" width="10.5703125" style="3" customWidth="1"/>
    <col min="3582" max="3582" width="10.7109375" style="3" customWidth="1"/>
    <col min="3583" max="3827" width="9.140625" style="3"/>
    <col min="3828" max="3828" width="26.5703125" style="3" customWidth="1"/>
    <col min="3829" max="3829" width="13.28515625" style="3" customWidth="1"/>
    <col min="3830" max="3834" width="9.140625" style="3"/>
    <col min="3835" max="3835" width="10.7109375" style="3" customWidth="1"/>
    <col min="3836" max="3836" width="23" style="3" bestFit="1" customWidth="1"/>
    <col min="3837" max="3837" width="10.5703125" style="3" customWidth="1"/>
    <col min="3838" max="3838" width="10.7109375" style="3" customWidth="1"/>
    <col min="3839" max="4083" width="9.140625" style="3"/>
    <col min="4084" max="4084" width="26.5703125" style="3" customWidth="1"/>
    <col min="4085" max="4085" width="13.28515625" style="3" customWidth="1"/>
    <col min="4086" max="4090" width="9.140625" style="3"/>
    <col min="4091" max="4091" width="10.7109375" style="3" customWidth="1"/>
    <col min="4092" max="4092" width="23" style="3" bestFit="1" customWidth="1"/>
    <col min="4093" max="4093" width="10.5703125" style="3" customWidth="1"/>
    <col min="4094" max="4094" width="10.7109375" style="3" customWidth="1"/>
    <col min="4095" max="4339" width="9.140625" style="3"/>
    <col min="4340" max="4340" width="26.5703125" style="3" customWidth="1"/>
    <col min="4341" max="4341" width="13.28515625" style="3" customWidth="1"/>
    <col min="4342" max="4346" width="9.140625" style="3"/>
    <col min="4347" max="4347" width="10.7109375" style="3" customWidth="1"/>
    <col min="4348" max="4348" width="23" style="3" bestFit="1" customWidth="1"/>
    <col min="4349" max="4349" width="10.5703125" style="3" customWidth="1"/>
    <col min="4350" max="4350" width="10.7109375" style="3" customWidth="1"/>
    <col min="4351" max="4595" width="9.140625" style="3"/>
    <col min="4596" max="4596" width="26.5703125" style="3" customWidth="1"/>
    <col min="4597" max="4597" width="13.28515625" style="3" customWidth="1"/>
    <col min="4598" max="4602" width="9.140625" style="3"/>
    <col min="4603" max="4603" width="10.7109375" style="3" customWidth="1"/>
    <col min="4604" max="4604" width="23" style="3" bestFit="1" customWidth="1"/>
    <col min="4605" max="4605" width="10.5703125" style="3" customWidth="1"/>
    <col min="4606" max="4606" width="10.7109375" style="3" customWidth="1"/>
    <col min="4607" max="4851" width="9.140625" style="3"/>
    <col min="4852" max="4852" width="26.5703125" style="3" customWidth="1"/>
    <col min="4853" max="4853" width="13.28515625" style="3" customWidth="1"/>
    <col min="4854" max="4858" width="9.140625" style="3"/>
    <col min="4859" max="4859" width="10.7109375" style="3" customWidth="1"/>
    <col min="4860" max="4860" width="23" style="3" bestFit="1" customWidth="1"/>
    <col min="4861" max="4861" width="10.5703125" style="3" customWidth="1"/>
    <col min="4862" max="4862" width="10.7109375" style="3" customWidth="1"/>
    <col min="4863" max="5107" width="9.140625" style="3"/>
    <col min="5108" max="5108" width="26.5703125" style="3" customWidth="1"/>
    <col min="5109" max="5109" width="13.28515625" style="3" customWidth="1"/>
    <col min="5110" max="5114" width="9.140625" style="3"/>
    <col min="5115" max="5115" width="10.7109375" style="3" customWidth="1"/>
    <col min="5116" max="5116" width="23" style="3" bestFit="1" customWidth="1"/>
    <col min="5117" max="5117" width="10.5703125" style="3" customWidth="1"/>
    <col min="5118" max="5118" width="10.7109375" style="3" customWidth="1"/>
    <col min="5119" max="5363" width="9.140625" style="3"/>
    <col min="5364" max="5364" width="26.5703125" style="3" customWidth="1"/>
    <col min="5365" max="5365" width="13.28515625" style="3" customWidth="1"/>
    <col min="5366" max="5370" width="9.140625" style="3"/>
    <col min="5371" max="5371" width="10.7109375" style="3" customWidth="1"/>
    <col min="5372" max="5372" width="23" style="3" bestFit="1" customWidth="1"/>
    <col min="5373" max="5373" width="10.5703125" style="3" customWidth="1"/>
    <col min="5374" max="5374" width="10.7109375" style="3" customWidth="1"/>
    <col min="5375" max="5619" width="9.140625" style="3"/>
    <col min="5620" max="5620" width="26.5703125" style="3" customWidth="1"/>
    <col min="5621" max="5621" width="13.28515625" style="3" customWidth="1"/>
    <col min="5622" max="5626" width="9.140625" style="3"/>
    <col min="5627" max="5627" width="10.7109375" style="3" customWidth="1"/>
    <col min="5628" max="5628" width="23" style="3" bestFit="1" customWidth="1"/>
    <col min="5629" max="5629" width="10.5703125" style="3" customWidth="1"/>
    <col min="5630" max="5630" width="10.7109375" style="3" customWidth="1"/>
    <col min="5631" max="5875" width="9.140625" style="3"/>
    <col min="5876" max="5876" width="26.5703125" style="3" customWidth="1"/>
    <col min="5877" max="5877" width="13.28515625" style="3" customWidth="1"/>
    <col min="5878" max="5882" width="9.140625" style="3"/>
    <col min="5883" max="5883" width="10.7109375" style="3" customWidth="1"/>
    <col min="5884" max="5884" width="23" style="3" bestFit="1" customWidth="1"/>
    <col min="5885" max="5885" width="10.5703125" style="3" customWidth="1"/>
    <col min="5886" max="5886" width="10.7109375" style="3" customWidth="1"/>
    <col min="5887" max="6131" width="9.140625" style="3"/>
    <col min="6132" max="6132" width="26.5703125" style="3" customWidth="1"/>
    <col min="6133" max="6133" width="13.28515625" style="3" customWidth="1"/>
    <col min="6134" max="6138" width="9.140625" style="3"/>
    <col min="6139" max="6139" width="10.7109375" style="3" customWidth="1"/>
    <col min="6140" max="6140" width="23" style="3" bestFit="1" customWidth="1"/>
    <col min="6141" max="6141" width="10.5703125" style="3" customWidth="1"/>
    <col min="6142" max="6142" width="10.7109375" style="3" customWidth="1"/>
    <col min="6143" max="6387" width="9.140625" style="3"/>
    <col min="6388" max="6388" width="26.5703125" style="3" customWidth="1"/>
    <col min="6389" max="6389" width="13.28515625" style="3" customWidth="1"/>
    <col min="6390" max="6394" width="9.140625" style="3"/>
    <col min="6395" max="6395" width="10.7109375" style="3" customWidth="1"/>
    <col min="6396" max="6396" width="23" style="3" bestFit="1" customWidth="1"/>
    <col min="6397" max="6397" width="10.5703125" style="3" customWidth="1"/>
    <col min="6398" max="6398" width="10.7109375" style="3" customWidth="1"/>
    <col min="6399" max="6643" width="9.140625" style="3"/>
    <col min="6644" max="6644" width="26.5703125" style="3" customWidth="1"/>
    <col min="6645" max="6645" width="13.28515625" style="3" customWidth="1"/>
    <col min="6646" max="6650" width="9.140625" style="3"/>
    <col min="6651" max="6651" width="10.7109375" style="3" customWidth="1"/>
    <col min="6652" max="6652" width="23" style="3" bestFit="1" customWidth="1"/>
    <col min="6653" max="6653" width="10.5703125" style="3" customWidth="1"/>
    <col min="6654" max="6654" width="10.7109375" style="3" customWidth="1"/>
    <col min="6655" max="6899" width="9.140625" style="3"/>
    <col min="6900" max="6900" width="26.5703125" style="3" customWidth="1"/>
    <col min="6901" max="6901" width="13.28515625" style="3" customWidth="1"/>
    <col min="6902" max="6906" width="9.140625" style="3"/>
    <col min="6907" max="6907" width="10.7109375" style="3" customWidth="1"/>
    <col min="6908" max="6908" width="23" style="3" bestFit="1" customWidth="1"/>
    <col min="6909" max="6909" width="10.5703125" style="3" customWidth="1"/>
    <col min="6910" max="6910" width="10.7109375" style="3" customWidth="1"/>
    <col min="6911" max="7155" width="9.140625" style="3"/>
    <col min="7156" max="7156" width="26.5703125" style="3" customWidth="1"/>
    <col min="7157" max="7157" width="13.28515625" style="3" customWidth="1"/>
    <col min="7158" max="7162" width="9.140625" style="3"/>
    <col min="7163" max="7163" width="10.7109375" style="3" customWidth="1"/>
    <col min="7164" max="7164" width="23" style="3" bestFit="1" customWidth="1"/>
    <col min="7165" max="7165" width="10.5703125" style="3" customWidth="1"/>
    <col min="7166" max="7166" width="10.7109375" style="3" customWidth="1"/>
    <col min="7167" max="7411" width="9.140625" style="3"/>
    <col min="7412" max="7412" width="26.5703125" style="3" customWidth="1"/>
    <col min="7413" max="7413" width="13.28515625" style="3" customWidth="1"/>
    <col min="7414" max="7418" width="9.140625" style="3"/>
    <col min="7419" max="7419" width="10.7109375" style="3" customWidth="1"/>
    <col min="7420" max="7420" width="23" style="3" bestFit="1" customWidth="1"/>
    <col min="7421" max="7421" width="10.5703125" style="3" customWidth="1"/>
    <col min="7422" max="7422" width="10.7109375" style="3" customWidth="1"/>
    <col min="7423" max="7667" width="9.140625" style="3"/>
    <col min="7668" max="7668" width="26.5703125" style="3" customWidth="1"/>
    <col min="7669" max="7669" width="13.28515625" style="3" customWidth="1"/>
    <col min="7670" max="7674" width="9.140625" style="3"/>
    <col min="7675" max="7675" width="10.7109375" style="3" customWidth="1"/>
    <col min="7676" max="7676" width="23" style="3" bestFit="1" customWidth="1"/>
    <col min="7677" max="7677" width="10.5703125" style="3" customWidth="1"/>
    <col min="7678" max="7678" width="10.7109375" style="3" customWidth="1"/>
    <col min="7679" max="7923" width="9.140625" style="3"/>
    <col min="7924" max="7924" width="26.5703125" style="3" customWidth="1"/>
    <col min="7925" max="7925" width="13.28515625" style="3" customWidth="1"/>
    <col min="7926" max="7930" width="9.140625" style="3"/>
    <col min="7931" max="7931" width="10.7109375" style="3" customWidth="1"/>
    <col min="7932" max="7932" width="23" style="3" bestFit="1" customWidth="1"/>
    <col min="7933" max="7933" width="10.5703125" style="3" customWidth="1"/>
    <col min="7934" max="7934" width="10.7109375" style="3" customWidth="1"/>
    <col min="7935" max="8179" width="9.140625" style="3"/>
    <col min="8180" max="8180" width="26.5703125" style="3" customWidth="1"/>
    <col min="8181" max="8181" width="13.28515625" style="3" customWidth="1"/>
    <col min="8182" max="8186" width="9.140625" style="3"/>
    <col min="8187" max="8187" width="10.7109375" style="3" customWidth="1"/>
    <col min="8188" max="8188" width="23" style="3" bestFit="1" customWidth="1"/>
    <col min="8189" max="8189" width="10.5703125" style="3" customWidth="1"/>
    <col min="8190" max="8190" width="10.7109375" style="3" customWidth="1"/>
    <col min="8191" max="8435" width="9.140625" style="3"/>
    <col min="8436" max="8436" width="26.5703125" style="3" customWidth="1"/>
    <col min="8437" max="8437" width="13.28515625" style="3" customWidth="1"/>
    <col min="8438" max="8442" width="9.140625" style="3"/>
    <col min="8443" max="8443" width="10.7109375" style="3" customWidth="1"/>
    <col min="8444" max="8444" width="23" style="3" bestFit="1" customWidth="1"/>
    <col min="8445" max="8445" width="10.5703125" style="3" customWidth="1"/>
    <col min="8446" max="8446" width="10.7109375" style="3" customWidth="1"/>
    <col min="8447" max="8691" width="9.140625" style="3"/>
    <col min="8692" max="8692" width="26.5703125" style="3" customWidth="1"/>
    <col min="8693" max="8693" width="13.28515625" style="3" customWidth="1"/>
    <col min="8694" max="8698" width="9.140625" style="3"/>
    <col min="8699" max="8699" width="10.7109375" style="3" customWidth="1"/>
    <col min="8700" max="8700" width="23" style="3" bestFit="1" customWidth="1"/>
    <col min="8701" max="8701" width="10.5703125" style="3" customWidth="1"/>
    <col min="8702" max="8702" width="10.7109375" style="3" customWidth="1"/>
    <col min="8703" max="8947" width="9.140625" style="3"/>
    <col min="8948" max="8948" width="26.5703125" style="3" customWidth="1"/>
    <col min="8949" max="8949" width="13.28515625" style="3" customWidth="1"/>
    <col min="8950" max="8954" width="9.140625" style="3"/>
    <col min="8955" max="8955" width="10.7109375" style="3" customWidth="1"/>
    <col min="8956" max="8956" width="23" style="3" bestFit="1" customWidth="1"/>
    <col min="8957" max="8957" width="10.5703125" style="3" customWidth="1"/>
    <col min="8958" max="8958" width="10.7109375" style="3" customWidth="1"/>
    <col min="8959" max="9203" width="9.140625" style="3"/>
    <col min="9204" max="9204" width="26.5703125" style="3" customWidth="1"/>
    <col min="9205" max="9205" width="13.28515625" style="3" customWidth="1"/>
    <col min="9206" max="9210" width="9.140625" style="3"/>
    <col min="9211" max="9211" width="10.7109375" style="3" customWidth="1"/>
    <col min="9212" max="9212" width="23" style="3" bestFit="1" customWidth="1"/>
    <col min="9213" max="9213" width="10.5703125" style="3" customWidth="1"/>
    <col min="9214" max="9214" width="10.7109375" style="3" customWidth="1"/>
    <col min="9215" max="9459" width="9.140625" style="3"/>
    <col min="9460" max="9460" width="26.5703125" style="3" customWidth="1"/>
    <col min="9461" max="9461" width="13.28515625" style="3" customWidth="1"/>
    <col min="9462" max="9466" width="9.140625" style="3"/>
    <col min="9467" max="9467" width="10.7109375" style="3" customWidth="1"/>
    <col min="9468" max="9468" width="23" style="3" bestFit="1" customWidth="1"/>
    <col min="9469" max="9469" width="10.5703125" style="3" customWidth="1"/>
    <col min="9470" max="9470" width="10.7109375" style="3" customWidth="1"/>
    <col min="9471" max="9715" width="9.140625" style="3"/>
    <col min="9716" max="9716" width="26.5703125" style="3" customWidth="1"/>
    <col min="9717" max="9717" width="13.28515625" style="3" customWidth="1"/>
    <col min="9718" max="9722" width="9.140625" style="3"/>
    <col min="9723" max="9723" width="10.7109375" style="3" customWidth="1"/>
    <col min="9724" max="9724" width="23" style="3" bestFit="1" customWidth="1"/>
    <col min="9725" max="9725" width="10.5703125" style="3" customWidth="1"/>
    <col min="9726" max="9726" width="10.7109375" style="3" customWidth="1"/>
    <col min="9727" max="9971" width="9.140625" style="3"/>
    <col min="9972" max="9972" width="26.5703125" style="3" customWidth="1"/>
    <col min="9973" max="9973" width="13.28515625" style="3" customWidth="1"/>
    <col min="9974" max="9978" width="9.140625" style="3"/>
    <col min="9979" max="9979" width="10.7109375" style="3" customWidth="1"/>
    <col min="9980" max="9980" width="23" style="3" bestFit="1" customWidth="1"/>
    <col min="9981" max="9981" width="10.5703125" style="3" customWidth="1"/>
    <col min="9982" max="9982" width="10.7109375" style="3" customWidth="1"/>
    <col min="9983" max="10227" width="9.140625" style="3"/>
    <col min="10228" max="10228" width="26.5703125" style="3" customWidth="1"/>
    <col min="10229" max="10229" width="13.28515625" style="3" customWidth="1"/>
    <col min="10230" max="10234" width="9.140625" style="3"/>
    <col min="10235" max="10235" width="10.7109375" style="3" customWidth="1"/>
    <col min="10236" max="10236" width="23" style="3" bestFit="1" customWidth="1"/>
    <col min="10237" max="10237" width="10.5703125" style="3" customWidth="1"/>
    <col min="10238" max="10238" width="10.7109375" style="3" customWidth="1"/>
    <col min="10239" max="10483" width="9.140625" style="3"/>
    <col min="10484" max="10484" width="26.5703125" style="3" customWidth="1"/>
    <col min="10485" max="10485" width="13.28515625" style="3" customWidth="1"/>
    <col min="10486" max="10490" width="9.140625" style="3"/>
    <col min="10491" max="10491" width="10.7109375" style="3" customWidth="1"/>
    <col min="10492" max="10492" width="23" style="3" bestFit="1" customWidth="1"/>
    <col min="10493" max="10493" width="10.5703125" style="3" customWidth="1"/>
    <col min="10494" max="10494" width="10.7109375" style="3" customWidth="1"/>
    <col min="10495" max="10739" width="9.140625" style="3"/>
    <col min="10740" max="10740" width="26.5703125" style="3" customWidth="1"/>
    <col min="10741" max="10741" width="13.28515625" style="3" customWidth="1"/>
    <col min="10742" max="10746" width="9.140625" style="3"/>
    <col min="10747" max="10747" width="10.7109375" style="3" customWidth="1"/>
    <col min="10748" max="10748" width="23" style="3" bestFit="1" customWidth="1"/>
    <col min="10749" max="10749" width="10.5703125" style="3" customWidth="1"/>
    <col min="10750" max="10750" width="10.7109375" style="3" customWidth="1"/>
    <col min="10751" max="10995" width="9.140625" style="3"/>
    <col min="10996" max="10996" width="26.5703125" style="3" customWidth="1"/>
    <col min="10997" max="10997" width="13.28515625" style="3" customWidth="1"/>
    <col min="10998" max="11002" width="9.140625" style="3"/>
    <col min="11003" max="11003" width="10.7109375" style="3" customWidth="1"/>
    <col min="11004" max="11004" width="23" style="3" bestFit="1" customWidth="1"/>
    <col min="11005" max="11005" width="10.5703125" style="3" customWidth="1"/>
    <col min="11006" max="11006" width="10.7109375" style="3" customWidth="1"/>
    <col min="11007" max="11251" width="9.140625" style="3"/>
    <col min="11252" max="11252" width="26.5703125" style="3" customWidth="1"/>
    <col min="11253" max="11253" width="13.28515625" style="3" customWidth="1"/>
    <col min="11254" max="11258" width="9.140625" style="3"/>
    <col min="11259" max="11259" width="10.7109375" style="3" customWidth="1"/>
    <col min="11260" max="11260" width="23" style="3" bestFit="1" customWidth="1"/>
    <col min="11261" max="11261" width="10.5703125" style="3" customWidth="1"/>
    <col min="11262" max="11262" width="10.7109375" style="3" customWidth="1"/>
    <col min="11263" max="11507" width="9.140625" style="3"/>
    <col min="11508" max="11508" width="26.5703125" style="3" customWidth="1"/>
    <col min="11509" max="11509" width="13.28515625" style="3" customWidth="1"/>
    <col min="11510" max="11514" width="9.140625" style="3"/>
    <col min="11515" max="11515" width="10.7109375" style="3" customWidth="1"/>
    <col min="11516" max="11516" width="23" style="3" bestFit="1" customWidth="1"/>
    <col min="11517" max="11517" width="10.5703125" style="3" customWidth="1"/>
    <col min="11518" max="11518" width="10.7109375" style="3" customWidth="1"/>
    <col min="11519" max="11763" width="9.140625" style="3"/>
    <col min="11764" max="11764" width="26.5703125" style="3" customWidth="1"/>
    <col min="11765" max="11765" width="13.28515625" style="3" customWidth="1"/>
    <col min="11766" max="11770" width="9.140625" style="3"/>
    <col min="11771" max="11771" width="10.7109375" style="3" customWidth="1"/>
    <col min="11772" max="11772" width="23" style="3" bestFit="1" customWidth="1"/>
    <col min="11773" max="11773" width="10.5703125" style="3" customWidth="1"/>
    <col min="11774" max="11774" width="10.7109375" style="3" customWidth="1"/>
    <col min="11775" max="12019" width="9.140625" style="3"/>
    <col min="12020" max="12020" width="26.5703125" style="3" customWidth="1"/>
    <col min="12021" max="12021" width="13.28515625" style="3" customWidth="1"/>
    <col min="12022" max="12026" width="9.140625" style="3"/>
    <col min="12027" max="12027" width="10.7109375" style="3" customWidth="1"/>
    <col min="12028" max="12028" width="23" style="3" bestFit="1" customWidth="1"/>
    <col min="12029" max="12029" width="10.5703125" style="3" customWidth="1"/>
    <col min="12030" max="12030" width="10.7109375" style="3" customWidth="1"/>
    <col min="12031" max="12275" width="9.140625" style="3"/>
    <col min="12276" max="12276" width="26.5703125" style="3" customWidth="1"/>
    <col min="12277" max="12277" width="13.28515625" style="3" customWidth="1"/>
    <col min="12278" max="12282" width="9.140625" style="3"/>
    <col min="12283" max="12283" width="10.7109375" style="3" customWidth="1"/>
    <col min="12284" max="12284" width="23" style="3" bestFit="1" customWidth="1"/>
    <col min="12285" max="12285" width="10.5703125" style="3" customWidth="1"/>
    <col min="12286" max="12286" width="10.7109375" style="3" customWidth="1"/>
    <col min="12287" max="12531" width="9.140625" style="3"/>
    <col min="12532" max="12532" width="26.5703125" style="3" customWidth="1"/>
    <col min="12533" max="12533" width="13.28515625" style="3" customWidth="1"/>
    <col min="12534" max="12538" width="9.140625" style="3"/>
    <col min="12539" max="12539" width="10.7109375" style="3" customWidth="1"/>
    <col min="12540" max="12540" width="23" style="3" bestFit="1" customWidth="1"/>
    <col min="12541" max="12541" width="10.5703125" style="3" customWidth="1"/>
    <col min="12542" max="12542" width="10.7109375" style="3" customWidth="1"/>
    <col min="12543" max="12787" width="9.140625" style="3"/>
    <col min="12788" max="12788" width="26.5703125" style="3" customWidth="1"/>
    <col min="12789" max="12789" width="13.28515625" style="3" customWidth="1"/>
    <col min="12790" max="12794" width="9.140625" style="3"/>
    <col min="12795" max="12795" width="10.7109375" style="3" customWidth="1"/>
    <col min="12796" max="12796" width="23" style="3" bestFit="1" customWidth="1"/>
    <col min="12797" max="12797" width="10.5703125" style="3" customWidth="1"/>
    <col min="12798" max="12798" width="10.7109375" style="3" customWidth="1"/>
    <col min="12799" max="13043" width="9.140625" style="3"/>
    <col min="13044" max="13044" width="26.5703125" style="3" customWidth="1"/>
    <col min="13045" max="13045" width="13.28515625" style="3" customWidth="1"/>
    <col min="13046" max="13050" width="9.140625" style="3"/>
    <col min="13051" max="13051" width="10.7109375" style="3" customWidth="1"/>
    <col min="13052" max="13052" width="23" style="3" bestFit="1" customWidth="1"/>
    <col min="13053" max="13053" width="10.5703125" style="3" customWidth="1"/>
    <col min="13054" max="13054" width="10.7109375" style="3" customWidth="1"/>
    <col min="13055" max="13299" width="9.140625" style="3"/>
    <col min="13300" max="13300" width="26.5703125" style="3" customWidth="1"/>
    <col min="13301" max="13301" width="13.28515625" style="3" customWidth="1"/>
    <col min="13302" max="13306" width="9.140625" style="3"/>
    <col min="13307" max="13307" width="10.7109375" style="3" customWidth="1"/>
    <col min="13308" max="13308" width="23" style="3" bestFit="1" customWidth="1"/>
    <col min="13309" max="13309" width="10.5703125" style="3" customWidth="1"/>
    <col min="13310" max="13310" width="10.7109375" style="3" customWidth="1"/>
    <col min="13311" max="13555" width="9.140625" style="3"/>
    <col min="13556" max="13556" width="26.5703125" style="3" customWidth="1"/>
    <col min="13557" max="13557" width="13.28515625" style="3" customWidth="1"/>
    <col min="13558" max="13562" width="9.140625" style="3"/>
    <col min="13563" max="13563" width="10.7109375" style="3" customWidth="1"/>
    <col min="13564" max="13564" width="23" style="3" bestFit="1" customWidth="1"/>
    <col min="13565" max="13565" width="10.5703125" style="3" customWidth="1"/>
    <col min="13566" max="13566" width="10.7109375" style="3" customWidth="1"/>
    <col min="13567" max="13811" width="9.140625" style="3"/>
    <col min="13812" max="13812" width="26.5703125" style="3" customWidth="1"/>
    <col min="13813" max="13813" width="13.28515625" style="3" customWidth="1"/>
    <col min="13814" max="13818" width="9.140625" style="3"/>
    <col min="13819" max="13819" width="10.7109375" style="3" customWidth="1"/>
    <col min="13820" max="13820" width="23" style="3" bestFit="1" customWidth="1"/>
    <col min="13821" max="13821" width="10.5703125" style="3" customWidth="1"/>
    <col min="13822" max="13822" width="10.7109375" style="3" customWidth="1"/>
    <col min="13823" max="14067" width="9.140625" style="3"/>
    <col min="14068" max="14068" width="26.5703125" style="3" customWidth="1"/>
    <col min="14069" max="14069" width="13.28515625" style="3" customWidth="1"/>
    <col min="14070" max="14074" width="9.140625" style="3"/>
    <col min="14075" max="14075" width="10.7109375" style="3" customWidth="1"/>
    <col min="14076" max="14076" width="23" style="3" bestFit="1" customWidth="1"/>
    <col min="14077" max="14077" width="10.5703125" style="3" customWidth="1"/>
    <col min="14078" max="14078" width="10.7109375" style="3" customWidth="1"/>
    <col min="14079" max="14323" width="9.140625" style="3"/>
    <col min="14324" max="14324" width="26.5703125" style="3" customWidth="1"/>
    <col min="14325" max="14325" width="13.28515625" style="3" customWidth="1"/>
    <col min="14326" max="14330" width="9.140625" style="3"/>
    <col min="14331" max="14331" width="10.7109375" style="3" customWidth="1"/>
    <col min="14332" max="14332" width="23" style="3" bestFit="1" customWidth="1"/>
    <col min="14333" max="14333" width="10.5703125" style="3" customWidth="1"/>
    <col min="14334" max="14334" width="10.7109375" style="3" customWidth="1"/>
    <col min="14335" max="14579" width="9.140625" style="3"/>
    <col min="14580" max="14580" width="26.5703125" style="3" customWidth="1"/>
    <col min="14581" max="14581" width="13.28515625" style="3" customWidth="1"/>
    <col min="14582" max="14586" width="9.140625" style="3"/>
    <col min="14587" max="14587" width="10.7109375" style="3" customWidth="1"/>
    <col min="14588" max="14588" width="23" style="3" bestFit="1" customWidth="1"/>
    <col min="14589" max="14589" width="10.5703125" style="3" customWidth="1"/>
    <col min="14590" max="14590" width="10.7109375" style="3" customWidth="1"/>
    <col min="14591" max="14835" width="9.140625" style="3"/>
    <col min="14836" max="14836" width="26.5703125" style="3" customWidth="1"/>
    <col min="14837" max="14837" width="13.28515625" style="3" customWidth="1"/>
    <col min="14838" max="14842" width="9.140625" style="3"/>
    <col min="14843" max="14843" width="10.7109375" style="3" customWidth="1"/>
    <col min="14844" max="14844" width="23" style="3" bestFit="1" customWidth="1"/>
    <col min="14845" max="14845" width="10.5703125" style="3" customWidth="1"/>
    <col min="14846" max="14846" width="10.7109375" style="3" customWidth="1"/>
    <col min="14847" max="15091" width="9.140625" style="3"/>
    <col min="15092" max="15092" width="26.5703125" style="3" customWidth="1"/>
    <col min="15093" max="15093" width="13.28515625" style="3" customWidth="1"/>
    <col min="15094" max="15098" width="9.140625" style="3"/>
    <col min="15099" max="15099" width="10.7109375" style="3" customWidth="1"/>
    <col min="15100" max="15100" width="23" style="3" bestFit="1" customWidth="1"/>
    <col min="15101" max="15101" width="10.5703125" style="3" customWidth="1"/>
    <col min="15102" max="15102" width="10.7109375" style="3" customWidth="1"/>
    <col min="15103" max="15347" width="9.140625" style="3"/>
    <col min="15348" max="15348" width="26.5703125" style="3" customWidth="1"/>
    <col min="15349" max="15349" width="13.28515625" style="3" customWidth="1"/>
    <col min="15350" max="15354" width="9.140625" style="3"/>
    <col min="15355" max="15355" width="10.7109375" style="3" customWidth="1"/>
    <col min="15356" max="15356" width="23" style="3" bestFit="1" customWidth="1"/>
    <col min="15357" max="15357" width="10.5703125" style="3" customWidth="1"/>
    <col min="15358" max="15358" width="10.7109375" style="3" customWidth="1"/>
    <col min="15359" max="15603" width="9.140625" style="3"/>
    <col min="15604" max="15604" width="26.5703125" style="3" customWidth="1"/>
    <col min="15605" max="15605" width="13.28515625" style="3" customWidth="1"/>
    <col min="15606" max="15610" width="9.140625" style="3"/>
    <col min="15611" max="15611" width="10.7109375" style="3" customWidth="1"/>
    <col min="15612" max="15612" width="23" style="3" bestFit="1" customWidth="1"/>
    <col min="15613" max="15613" width="10.5703125" style="3" customWidth="1"/>
    <col min="15614" max="15614" width="10.7109375" style="3" customWidth="1"/>
    <col min="15615" max="15859" width="9.140625" style="3"/>
    <col min="15860" max="15860" width="26.5703125" style="3" customWidth="1"/>
    <col min="15861" max="15861" width="13.28515625" style="3" customWidth="1"/>
    <col min="15862" max="15866" width="9.140625" style="3"/>
    <col min="15867" max="15867" width="10.7109375" style="3" customWidth="1"/>
    <col min="15868" max="15868" width="23" style="3" bestFit="1" customWidth="1"/>
    <col min="15869" max="15869" width="10.5703125" style="3" customWidth="1"/>
    <col min="15870" max="15870" width="10.7109375" style="3" customWidth="1"/>
    <col min="15871" max="16115" width="9.140625" style="3"/>
    <col min="16116" max="16116" width="26.5703125" style="3" customWidth="1"/>
    <col min="16117" max="16117" width="13.28515625" style="3" customWidth="1"/>
    <col min="16118" max="16122" width="9.140625" style="3"/>
    <col min="16123" max="16123" width="10.7109375" style="3" customWidth="1"/>
    <col min="16124" max="16124" width="23" style="3" bestFit="1" customWidth="1"/>
    <col min="16125" max="16125" width="10.5703125" style="3" customWidth="1"/>
    <col min="16126" max="16126" width="10.7109375" style="3" customWidth="1"/>
    <col min="16127" max="16384" width="9.140625" style="3"/>
  </cols>
  <sheetData>
    <row r="1" spans="1:11" x14ac:dyDescent="0.25">
      <c r="A1" s="2" t="s">
        <v>0</v>
      </c>
    </row>
    <row r="3" spans="1:11" x14ac:dyDescent="0.25">
      <c r="A3" s="2" t="s">
        <v>1</v>
      </c>
      <c r="E3" s="4"/>
    </row>
    <row r="4" spans="1:11" x14ac:dyDescent="0.25">
      <c r="A4" s="3" t="s">
        <v>12</v>
      </c>
      <c r="B4" s="3">
        <v>5000</v>
      </c>
      <c r="C4" s="1"/>
      <c r="D4" s="1"/>
      <c r="E4" s="1"/>
      <c r="F4" s="1"/>
      <c r="G4" s="1"/>
      <c r="H4" s="1"/>
    </row>
    <row r="5" spans="1:11" x14ac:dyDescent="0.25">
      <c r="A5" s="3" t="s">
        <v>2</v>
      </c>
      <c r="B5" s="5">
        <v>0.05</v>
      </c>
      <c r="C5" s="1"/>
      <c r="D5" s="1"/>
      <c r="E5" s="1"/>
      <c r="F5" s="1"/>
      <c r="G5" s="1"/>
      <c r="H5" s="1"/>
    </row>
    <row r="6" spans="1:11" x14ac:dyDescent="0.25">
      <c r="B6" s="1"/>
      <c r="C6" s="1"/>
      <c r="D6" s="1"/>
      <c r="E6" s="1"/>
      <c r="F6" s="1"/>
      <c r="G6" s="1"/>
      <c r="H6" s="1"/>
    </row>
    <row r="7" spans="1:11" x14ac:dyDescent="0.25">
      <c r="A7" s="3" t="s">
        <v>3</v>
      </c>
      <c r="B7" s="6" t="s">
        <v>15</v>
      </c>
      <c r="C7" s="6" t="s">
        <v>16</v>
      </c>
      <c r="D7" s="6" t="s">
        <v>17</v>
      </c>
      <c r="E7" s="6" t="s">
        <v>18</v>
      </c>
      <c r="F7" s="6" t="s">
        <v>19</v>
      </c>
      <c r="G7" s="6" t="s">
        <v>20</v>
      </c>
      <c r="H7" s="7" t="s">
        <v>25</v>
      </c>
      <c r="I7" s="3" t="s">
        <v>26</v>
      </c>
    </row>
    <row r="8" spans="1:11" x14ac:dyDescent="0.25">
      <c r="A8" s="8" t="s">
        <v>4</v>
      </c>
      <c r="B8" s="9">
        <v>12.5</v>
      </c>
      <c r="C8" s="9">
        <v>12.55</v>
      </c>
      <c r="D8" s="9">
        <v>12.7</v>
      </c>
      <c r="E8" s="9">
        <v>12.8</v>
      </c>
      <c r="F8" s="9">
        <v>12.85</v>
      </c>
      <c r="G8" s="9">
        <v>12.95</v>
      </c>
      <c r="H8" s="9">
        <v>12.95</v>
      </c>
      <c r="I8" s="9">
        <v>12.95</v>
      </c>
      <c r="J8" s="20">
        <f>B8*B12+C8*C12+D8*D12+E8*E12+F8*F12+G8*G12+H12*H8+I8*I12+B8*B20*0.05+C20*C8*0.05+D8*D20*0.05+E8*E20*0.05+F8*F20*0.05+G8*G20*0.05+H8*H20*0.05+I8*I20*0.05</f>
        <v>1800312.5</v>
      </c>
      <c r="K8" s="3" t="s">
        <v>28</v>
      </c>
    </row>
    <row r="9" spans="1:11" x14ac:dyDescent="0.25">
      <c r="A9" s="8"/>
      <c r="B9" s="10"/>
      <c r="C9" s="10"/>
      <c r="D9" s="10"/>
      <c r="E9" s="10"/>
      <c r="F9" s="10"/>
      <c r="G9" s="10"/>
      <c r="H9" s="10"/>
      <c r="I9" s="10"/>
    </row>
    <row r="10" spans="1:11" x14ac:dyDescent="0.25">
      <c r="A10" s="11" t="s">
        <v>13</v>
      </c>
      <c r="B10" s="1"/>
      <c r="C10" s="1"/>
      <c r="D10" s="1"/>
      <c r="E10" s="1"/>
      <c r="F10" s="1"/>
      <c r="G10" s="1"/>
      <c r="H10" s="1"/>
      <c r="I10" s="1"/>
    </row>
    <row r="11" spans="1:11" x14ac:dyDescent="0.25">
      <c r="A11" s="3" t="s">
        <v>3</v>
      </c>
      <c r="B11" s="6">
        <v>1</v>
      </c>
      <c r="C11" s="6">
        <v>2</v>
      </c>
      <c r="D11" s="6">
        <v>3</v>
      </c>
      <c r="E11" s="6">
        <v>4</v>
      </c>
      <c r="F11" s="6">
        <v>5</v>
      </c>
      <c r="G11" s="6">
        <v>6</v>
      </c>
      <c r="H11" s="6">
        <v>7</v>
      </c>
      <c r="I11" s="6">
        <v>8</v>
      </c>
    </row>
    <row r="12" spans="1:11" x14ac:dyDescent="0.25">
      <c r="A12" s="3" t="s">
        <v>5</v>
      </c>
      <c r="B12" s="1">
        <v>15000</v>
      </c>
      <c r="C12" s="1">
        <v>10000</v>
      </c>
      <c r="D12" s="1">
        <v>30000</v>
      </c>
      <c r="E12" s="1">
        <v>30000</v>
      </c>
      <c r="F12" s="1">
        <v>25000</v>
      </c>
      <c r="G12" s="1">
        <v>10000</v>
      </c>
      <c r="H12" s="1">
        <v>10000</v>
      </c>
      <c r="I12" s="1">
        <v>10000</v>
      </c>
    </row>
    <row r="13" spans="1:11" x14ac:dyDescent="0.25">
      <c r="B13" s="12" t="s">
        <v>23</v>
      </c>
      <c r="C13" s="12" t="s">
        <v>23</v>
      </c>
      <c r="D13" s="12" t="s">
        <v>23</v>
      </c>
      <c r="E13" s="12" t="s">
        <v>23</v>
      </c>
      <c r="F13" s="12" t="s">
        <v>23</v>
      </c>
      <c r="G13" s="12" t="s">
        <v>23</v>
      </c>
      <c r="H13" s="12" t="s">
        <v>23</v>
      </c>
      <c r="I13" s="12" t="s">
        <v>23</v>
      </c>
    </row>
    <row r="14" spans="1:11" x14ac:dyDescent="0.25">
      <c r="A14" s="3" t="s">
        <v>6</v>
      </c>
      <c r="B14" s="3">
        <v>30000</v>
      </c>
      <c r="C14" s="3">
        <v>30000</v>
      </c>
      <c r="D14" s="3">
        <v>30000</v>
      </c>
      <c r="E14" s="3">
        <v>30000</v>
      </c>
      <c r="F14" s="3">
        <v>30000</v>
      </c>
      <c r="G14" s="3">
        <v>30000</v>
      </c>
      <c r="H14" s="3">
        <v>30000</v>
      </c>
      <c r="I14" s="3">
        <v>30000</v>
      </c>
    </row>
    <row r="15" spans="1:11" x14ac:dyDescent="0.25">
      <c r="B15" s="1"/>
      <c r="C15" s="1"/>
      <c r="D15" s="1"/>
      <c r="E15" s="1"/>
      <c r="F15" s="1"/>
      <c r="G15" s="1"/>
      <c r="H15" s="1"/>
      <c r="I15" s="1"/>
    </row>
    <row r="16" spans="1:11" x14ac:dyDescent="0.25">
      <c r="A16" s="13" t="s">
        <v>7</v>
      </c>
      <c r="B16" s="1">
        <f>B4+B12</f>
        <v>20000</v>
      </c>
      <c r="C16" s="19">
        <f>B20+C12</f>
        <v>20000</v>
      </c>
      <c r="D16" s="19">
        <f t="shared" ref="D16:I16" si="0">C20+D12</f>
        <v>35000</v>
      </c>
      <c r="E16" s="19">
        <f t="shared" ref="E16" si="1">D20+E12</f>
        <v>35000</v>
      </c>
      <c r="F16" s="19">
        <f t="shared" ref="F16" si="2">E20+F12</f>
        <v>25000</v>
      </c>
      <c r="G16" s="19">
        <f t="shared" ref="G16" si="3">F20+G12</f>
        <v>10000</v>
      </c>
      <c r="H16" s="19">
        <f t="shared" ref="H16" si="4">G20+H12</f>
        <v>10000</v>
      </c>
      <c r="I16" s="19">
        <f t="shared" ref="I16" si="5">H20+I12</f>
        <v>10000</v>
      </c>
      <c r="J16" s="20"/>
    </row>
    <row r="17" spans="1:11" x14ac:dyDescent="0.25">
      <c r="B17" s="14" t="s">
        <v>24</v>
      </c>
      <c r="C17" s="14" t="s">
        <v>24</v>
      </c>
      <c r="D17" s="14" t="s">
        <v>24</v>
      </c>
      <c r="E17" s="14" t="s">
        <v>24</v>
      </c>
      <c r="F17" s="14" t="s">
        <v>24</v>
      </c>
      <c r="G17" s="14" t="s">
        <v>24</v>
      </c>
      <c r="H17" s="14" t="s">
        <v>24</v>
      </c>
      <c r="I17" s="14" t="s">
        <v>24</v>
      </c>
    </row>
    <row r="18" spans="1:11" x14ac:dyDescent="0.25">
      <c r="A18" s="3" t="s">
        <v>8</v>
      </c>
      <c r="B18" s="3">
        <v>10000</v>
      </c>
      <c r="C18" s="3">
        <v>15000</v>
      </c>
      <c r="D18" s="3">
        <v>30000</v>
      </c>
      <c r="E18" s="3">
        <v>35000</v>
      </c>
      <c r="F18" s="3">
        <v>25000</v>
      </c>
      <c r="G18" s="3">
        <v>10000</v>
      </c>
      <c r="H18" s="3">
        <v>10000</v>
      </c>
      <c r="I18" s="3">
        <v>10000</v>
      </c>
    </row>
    <row r="19" spans="1:11" x14ac:dyDescent="0.25">
      <c r="C19" s="12"/>
      <c r="D19" s="12"/>
      <c r="E19" s="12"/>
      <c r="F19" s="12"/>
      <c r="G19" s="12"/>
      <c r="H19" s="12"/>
      <c r="I19" s="12"/>
      <c r="K19" s="20">
        <f>J28-J8</f>
        <v>0</v>
      </c>
    </row>
    <row r="20" spans="1:11" x14ac:dyDescent="0.25">
      <c r="A20" s="3" t="s">
        <v>9</v>
      </c>
      <c r="B20" s="15">
        <f>B16-B18</f>
        <v>10000</v>
      </c>
      <c r="C20" s="15">
        <f t="shared" ref="C20:I20" si="6">C16-C18</f>
        <v>5000</v>
      </c>
      <c r="D20" s="15">
        <f t="shared" si="6"/>
        <v>5000</v>
      </c>
      <c r="E20" s="15">
        <f t="shared" si="6"/>
        <v>0</v>
      </c>
      <c r="F20" s="15">
        <f t="shared" si="6"/>
        <v>0</v>
      </c>
      <c r="G20" s="15">
        <f t="shared" si="6"/>
        <v>0</v>
      </c>
      <c r="H20" s="15">
        <f t="shared" si="6"/>
        <v>0</v>
      </c>
      <c r="I20" s="15">
        <f t="shared" si="6"/>
        <v>0</v>
      </c>
    </row>
    <row r="21" spans="1:11" x14ac:dyDescent="0.25">
      <c r="B21" s="12" t="s">
        <v>23</v>
      </c>
      <c r="C21" s="12" t="s">
        <v>23</v>
      </c>
      <c r="D21" s="12" t="s">
        <v>23</v>
      </c>
      <c r="E21" s="12" t="s">
        <v>23</v>
      </c>
      <c r="F21" s="12" t="s">
        <v>23</v>
      </c>
      <c r="G21" s="12" t="s">
        <v>23</v>
      </c>
      <c r="H21" s="12" t="s">
        <v>23</v>
      </c>
      <c r="I21" s="12" t="s">
        <v>23</v>
      </c>
    </row>
    <row r="22" spans="1:11" x14ac:dyDescent="0.25">
      <c r="A22" s="3" t="s">
        <v>10</v>
      </c>
      <c r="B22" s="3">
        <v>10000</v>
      </c>
      <c r="C22" s="3">
        <v>10000</v>
      </c>
      <c r="D22" s="3">
        <v>10000</v>
      </c>
      <c r="E22" s="3">
        <v>10000</v>
      </c>
      <c r="F22" s="3">
        <v>10000</v>
      </c>
      <c r="G22" s="3">
        <v>10000</v>
      </c>
      <c r="H22" s="3">
        <v>10000</v>
      </c>
      <c r="I22" s="3">
        <v>10000</v>
      </c>
    </row>
    <row r="23" spans="1:11" x14ac:dyDescent="0.25">
      <c r="A23" s="11"/>
      <c r="B23" s="1"/>
      <c r="C23" s="1"/>
      <c r="D23" s="1"/>
      <c r="E23" s="1"/>
      <c r="F23" s="1"/>
      <c r="G23" s="1"/>
      <c r="H23" s="1"/>
    </row>
    <row r="24" spans="1:11" x14ac:dyDescent="0.25">
      <c r="A24" s="16" t="s">
        <v>14</v>
      </c>
      <c r="B24" s="10"/>
      <c r="C24" s="1"/>
      <c r="D24" s="1"/>
      <c r="E24" s="1"/>
      <c r="F24" s="1"/>
      <c r="G24" s="1"/>
      <c r="H24" s="1"/>
    </row>
    <row r="25" spans="1:11" x14ac:dyDescent="0.25">
      <c r="A25" s="3" t="s">
        <v>3</v>
      </c>
      <c r="B25" s="6" t="s">
        <v>15</v>
      </c>
      <c r="C25" s="6" t="s">
        <v>16</v>
      </c>
      <c r="D25" s="6" t="s">
        <v>17</v>
      </c>
      <c r="E25" s="6" t="s">
        <v>18</v>
      </c>
      <c r="F25" s="6" t="s">
        <v>19</v>
      </c>
      <c r="G25" s="6" t="s">
        <v>20</v>
      </c>
      <c r="H25" s="14" t="s">
        <v>25</v>
      </c>
      <c r="I25" s="3" t="s">
        <v>27</v>
      </c>
    </row>
    <row r="26" spans="1:11" x14ac:dyDescent="0.25">
      <c r="A26" s="17" t="s">
        <v>21</v>
      </c>
      <c r="B26" s="20">
        <f>B8*B12</f>
        <v>187500</v>
      </c>
      <c r="C26" s="20">
        <f t="shared" ref="C26:I26" si="7">C8*C12</f>
        <v>125500</v>
      </c>
      <c r="D26" s="20">
        <f t="shared" si="7"/>
        <v>381000</v>
      </c>
      <c r="E26" s="20">
        <f t="shared" si="7"/>
        <v>384000</v>
      </c>
      <c r="F26" s="20">
        <f t="shared" si="7"/>
        <v>321250</v>
      </c>
      <c r="G26" s="20">
        <f t="shared" si="7"/>
        <v>129500</v>
      </c>
      <c r="H26" s="20">
        <f t="shared" si="7"/>
        <v>129500</v>
      </c>
      <c r="I26" s="20">
        <f t="shared" si="7"/>
        <v>129500</v>
      </c>
      <c r="J26" s="20">
        <f>SUM(B26:I26)</f>
        <v>1787750</v>
      </c>
    </row>
    <row r="27" spans="1:11" x14ac:dyDescent="0.25">
      <c r="A27" s="17" t="s">
        <v>22</v>
      </c>
      <c r="B27" s="20">
        <f>B20*0.05*B8</f>
        <v>6250</v>
      </c>
      <c r="C27" s="20">
        <f t="shared" ref="C27:I27" si="8">C20*0.05*C8</f>
        <v>3137.5</v>
      </c>
      <c r="D27" s="20">
        <f t="shared" si="8"/>
        <v>3175</v>
      </c>
      <c r="E27" s="20">
        <f t="shared" si="8"/>
        <v>0</v>
      </c>
      <c r="F27" s="20">
        <f t="shared" si="8"/>
        <v>0</v>
      </c>
      <c r="G27" s="20">
        <f t="shared" si="8"/>
        <v>0</v>
      </c>
      <c r="H27" s="20">
        <f t="shared" si="8"/>
        <v>0</v>
      </c>
      <c r="I27" s="20">
        <f t="shared" si="8"/>
        <v>0</v>
      </c>
      <c r="J27" s="20">
        <f>SUM(B27:I27)</f>
        <v>12562.5</v>
      </c>
    </row>
    <row r="28" spans="1:11" x14ac:dyDescent="0.25">
      <c r="A28" s="18" t="s">
        <v>11</v>
      </c>
      <c r="H28" s="20"/>
      <c r="J28" s="20">
        <f>SUM(J26:J27)</f>
        <v>1800312.5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opLeftCell="A10" workbookViewId="0">
      <selection activeCell="B21" sqref="B21:E21"/>
    </sheetView>
  </sheetViews>
  <sheetFormatPr defaultRowHeight="15" x14ac:dyDescent="0.25"/>
  <cols>
    <col min="1" max="1" width="26.42578125" customWidth="1"/>
    <col min="2" max="2" width="14.85546875" customWidth="1"/>
    <col min="3" max="3" width="16" customWidth="1"/>
    <col min="4" max="4" width="13.7109375" customWidth="1"/>
    <col min="5" max="5" width="16.42578125" customWidth="1"/>
    <col min="6" max="6" width="25.7109375" bestFit="1" customWidth="1"/>
  </cols>
  <sheetData>
    <row r="1" spans="1:7" x14ac:dyDescent="0.25">
      <c r="A1" s="2" t="s">
        <v>0</v>
      </c>
      <c r="B1" s="3"/>
      <c r="C1" s="3"/>
      <c r="D1" s="3"/>
      <c r="E1" s="3"/>
    </row>
    <row r="2" spans="1:7" x14ac:dyDescent="0.25">
      <c r="A2" s="3"/>
      <c r="B2" s="3"/>
      <c r="C2" s="3"/>
      <c r="D2" s="3"/>
      <c r="E2" s="3"/>
    </row>
    <row r="3" spans="1:7" x14ac:dyDescent="0.25">
      <c r="A3" s="2" t="s">
        <v>1</v>
      </c>
      <c r="B3" s="3"/>
      <c r="C3" s="3"/>
      <c r="D3" s="3"/>
      <c r="E3" s="4"/>
    </row>
    <row r="4" spans="1:7" x14ac:dyDescent="0.25">
      <c r="A4" s="3" t="s">
        <v>12</v>
      </c>
      <c r="B4" s="3">
        <v>5000</v>
      </c>
      <c r="C4" s="1"/>
      <c r="D4" s="1"/>
      <c r="E4" s="1"/>
    </row>
    <row r="5" spans="1:7" x14ac:dyDescent="0.25">
      <c r="A5" s="3" t="s">
        <v>2</v>
      </c>
      <c r="B5" s="5">
        <v>0.05</v>
      </c>
      <c r="C5" s="1"/>
      <c r="D5" s="1"/>
      <c r="E5" s="1"/>
    </row>
    <row r="6" spans="1:7" x14ac:dyDescent="0.25">
      <c r="A6" s="3"/>
      <c r="B6" s="1"/>
      <c r="C6" s="1"/>
      <c r="D6" s="1"/>
      <c r="E6" s="1"/>
    </row>
    <row r="7" spans="1:7" x14ac:dyDescent="0.25">
      <c r="A7" s="3" t="s">
        <v>3</v>
      </c>
      <c r="B7" s="6" t="s">
        <v>15</v>
      </c>
      <c r="C7" s="6" t="s">
        <v>16</v>
      </c>
      <c r="D7" s="6" t="s">
        <v>17</v>
      </c>
      <c r="E7" s="6" t="s">
        <v>18</v>
      </c>
    </row>
    <row r="8" spans="1:7" x14ac:dyDescent="0.25">
      <c r="A8" s="8" t="s">
        <v>4</v>
      </c>
      <c r="B8" s="9">
        <v>12.5</v>
      </c>
      <c r="C8" s="9">
        <v>12.55</v>
      </c>
      <c r="D8" s="9">
        <v>12.7</v>
      </c>
      <c r="E8" s="9">
        <v>12.8</v>
      </c>
      <c r="F8" s="21"/>
    </row>
    <row r="9" spans="1:7" x14ac:dyDescent="0.25">
      <c r="A9" s="8"/>
      <c r="B9" s="10"/>
      <c r="C9" s="10"/>
      <c r="D9" s="10"/>
      <c r="E9" s="10"/>
    </row>
    <row r="10" spans="1:7" x14ac:dyDescent="0.25">
      <c r="A10" s="11" t="s">
        <v>13</v>
      </c>
      <c r="B10" s="1"/>
      <c r="C10" s="1"/>
      <c r="D10" s="1"/>
      <c r="E10" s="1"/>
    </row>
    <row r="11" spans="1:7" x14ac:dyDescent="0.25">
      <c r="A11" s="3" t="s">
        <v>3</v>
      </c>
      <c r="B11" s="6">
        <v>1</v>
      </c>
      <c r="C11" s="6">
        <v>2</v>
      </c>
      <c r="D11" s="6">
        <v>3</v>
      </c>
      <c r="E11" s="6">
        <v>4</v>
      </c>
      <c r="F11" s="6"/>
    </row>
    <row r="12" spans="1:7" x14ac:dyDescent="0.25">
      <c r="A12" s="3" t="s">
        <v>5</v>
      </c>
      <c r="B12" s="1">
        <v>5000</v>
      </c>
      <c r="C12" s="1">
        <v>20000</v>
      </c>
      <c r="D12" s="1">
        <v>30000</v>
      </c>
      <c r="E12" s="1">
        <v>30000</v>
      </c>
      <c r="F12" s="21">
        <f>B8*B12+C8*C12+D8*D12+E8*E12+B20*B8*0.05+C20*C8*0.05+D20*D8*0.05+E20*E8*0.05</f>
        <v>1084812.5</v>
      </c>
      <c r="G12" t="s">
        <v>29</v>
      </c>
    </row>
    <row r="13" spans="1:7" x14ac:dyDescent="0.25">
      <c r="A13" s="3"/>
      <c r="B13" s="12" t="s">
        <v>23</v>
      </c>
      <c r="C13" s="12" t="s">
        <v>23</v>
      </c>
      <c r="D13" s="12" t="s">
        <v>23</v>
      </c>
      <c r="E13" s="12" t="s">
        <v>23</v>
      </c>
    </row>
    <row r="14" spans="1:7" x14ac:dyDescent="0.25">
      <c r="A14" s="3" t="s">
        <v>6</v>
      </c>
      <c r="B14" s="3">
        <v>30000</v>
      </c>
      <c r="C14" s="3">
        <v>30000</v>
      </c>
      <c r="D14" s="3">
        <v>30000</v>
      </c>
      <c r="E14" s="3">
        <v>30000</v>
      </c>
    </row>
    <row r="15" spans="1:7" x14ac:dyDescent="0.25">
      <c r="A15" s="3"/>
      <c r="B15" s="1"/>
      <c r="C15" s="1"/>
      <c r="D15" s="1"/>
      <c r="E15" s="1"/>
    </row>
    <row r="16" spans="1:7" x14ac:dyDescent="0.25">
      <c r="A16" s="13" t="s">
        <v>7</v>
      </c>
      <c r="B16" s="1">
        <f>B4+B12</f>
        <v>10000</v>
      </c>
      <c r="C16" s="19">
        <f>B20+C12</f>
        <v>20000</v>
      </c>
      <c r="D16" s="19">
        <f>C20+D12</f>
        <v>35000</v>
      </c>
      <c r="E16" s="19">
        <f>D20+E12</f>
        <v>35000</v>
      </c>
    </row>
    <row r="17" spans="1:6" x14ac:dyDescent="0.25">
      <c r="A17" s="3"/>
      <c r="B17" s="14" t="s">
        <v>24</v>
      </c>
      <c r="C17" s="14" t="s">
        <v>24</v>
      </c>
      <c r="D17" s="14" t="s">
        <v>24</v>
      </c>
      <c r="E17" s="14" t="s">
        <v>24</v>
      </c>
    </row>
    <row r="18" spans="1:6" x14ac:dyDescent="0.25">
      <c r="A18" s="3" t="s">
        <v>8</v>
      </c>
      <c r="B18" s="3">
        <v>10000</v>
      </c>
      <c r="C18" s="3">
        <v>15000</v>
      </c>
      <c r="D18" s="3">
        <v>30000</v>
      </c>
      <c r="E18" s="3">
        <v>35000</v>
      </c>
    </row>
    <row r="19" spans="1:6" x14ac:dyDescent="0.25">
      <c r="A19" s="3"/>
    </row>
    <row r="20" spans="1:6" x14ac:dyDescent="0.25">
      <c r="A20" s="3" t="s">
        <v>9</v>
      </c>
      <c r="B20" s="15">
        <f t="shared" ref="B20:E20" si="0">B16-B18</f>
        <v>0</v>
      </c>
      <c r="C20" s="15">
        <f t="shared" si="0"/>
        <v>5000</v>
      </c>
      <c r="D20" s="15">
        <f t="shared" si="0"/>
        <v>5000</v>
      </c>
      <c r="E20" s="15">
        <f t="shared" si="0"/>
        <v>0</v>
      </c>
    </row>
    <row r="21" spans="1:6" x14ac:dyDescent="0.25">
      <c r="A21" s="3"/>
      <c r="B21" s="12" t="s">
        <v>23</v>
      </c>
      <c r="C21" s="12" t="s">
        <v>23</v>
      </c>
      <c r="D21" s="12" t="s">
        <v>23</v>
      </c>
      <c r="E21" s="12" t="s">
        <v>23</v>
      </c>
    </row>
    <row r="22" spans="1:6" x14ac:dyDescent="0.25">
      <c r="A22" s="3" t="s">
        <v>10</v>
      </c>
      <c r="B22" s="3">
        <v>10000</v>
      </c>
      <c r="C22" s="3">
        <v>10000</v>
      </c>
      <c r="D22" s="3">
        <v>10000</v>
      </c>
      <c r="E22" s="3">
        <v>10000</v>
      </c>
    </row>
    <row r="23" spans="1:6" x14ac:dyDescent="0.25">
      <c r="A23" s="11"/>
      <c r="B23" s="1"/>
      <c r="C23" s="1"/>
      <c r="D23" s="1"/>
      <c r="E23" s="1"/>
    </row>
    <row r="24" spans="1:6" x14ac:dyDescent="0.25">
      <c r="A24" s="16" t="s">
        <v>14</v>
      </c>
      <c r="B24" s="10"/>
      <c r="C24" s="1"/>
      <c r="D24" s="1"/>
      <c r="E24" s="1"/>
    </row>
    <row r="25" spans="1:6" x14ac:dyDescent="0.25">
      <c r="A25" s="3" t="s">
        <v>3</v>
      </c>
      <c r="B25" s="6" t="s">
        <v>15</v>
      </c>
      <c r="C25" s="6" t="s">
        <v>16</v>
      </c>
      <c r="D25" s="6" t="s">
        <v>17</v>
      </c>
      <c r="E25" s="6" t="s">
        <v>18</v>
      </c>
    </row>
    <row r="26" spans="1:6" x14ac:dyDescent="0.25">
      <c r="A26" s="17" t="s">
        <v>21</v>
      </c>
      <c r="B26" s="20">
        <f t="shared" ref="B26:E26" si="1">B8*B12</f>
        <v>62500</v>
      </c>
      <c r="C26" s="20">
        <f t="shared" si="1"/>
        <v>251000</v>
      </c>
      <c r="D26" s="20">
        <f t="shared" si="1"/>
        <v>381000</v>
      </c>
      <c r="E26" s="20">
        <f t="shared" si="1"/>
        <v>384000</v>
      </c>
      <c r="F26" s="21">
        <f>SUM(B26:E26)</f>
        <v>1078500</v>
      </c>
    </row>
    <row r="27" spans="1:6" x14ac:dyDescent="0.25">
      <c r="A27" s="17" t="s">
        <v>22</v>
      </c>
      <c r="B27" s="20">
        <f t="shared" ref="B27:E27" si="2">B20*0.05*B8</f>
        <v>0</v>
      </c>
      <c r="C27" s="20">
        <f t="shared" si="2"/>
        <v>3137.5</v>
      </c>
      <c r="D27" s="20">
        <f t="shared" si="2"/>
        <v>3175</v>
      </c>
      <c r="E27" s="20">
        <f t="shared" si="2"/>
        <v>0</v>
      </c>
      <c r="F27" s="21">
        <f>SUM(B27:E27)</f>
        <v>6312.5</v>
      </c>
    </row>
    <row r="28" spans="1:6" x14ac:dyDescent="0.25">
      <c r="F28" s="21">
        <f>SUM(F26:F27)</f>
        <v>1084812.5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workbookViewId="0">
      <selection sqref="A1:I3"/>
    </sheetView>
  </sheetViews>
  <sheetFormatPr defaultRowHeight="15" x14ac:dyDescent="0.25"/>
  <cols>
    <col min="1" max="1" width="8.28515625" customWidth="1"/>
    <col min="2" max="2" width="8.42578125" customWidth="1"/>
    <col min="3" max="3" width="7.42578125" customWidth="1"/>
    <col min="4" max="4" width="6.140625" customWidth="1"/>
    <col min="5" max="5" width="7.140625" customWidth="1"/>
    <col min="6" max="6" width="7.7109375" customWidth="1"/>
    <col min="7" max="7" width="6.28515625" customWidth="1"/>
    <col min="8" max="8" width="7.7109375" customWidth="1"/>
    <col min="9" max="9" width="6.42578125" customWidth="1"/>
  </cols>
  <sheetData>
    <row r="1" spans="1:10" x14ac:dyDescent="0.25">
      <c r="A1" s="11" t="s">
        <v>13</v>
      </c>
      <c r="B1" s="1"/>
      <c r="C1" s="1"/>
      <c r="D1" s="1"/>
      <c r="E1" s="1"/>
      <c r="F1" s="1"/>
      <c r="G1" s="1"/>
      <c r="H1" s="1"/>
      <c r="I1" s="1"/>
      <c r="J1" s="3"/>
    </row>
    <row r="2" spans="1:10" x14ac:dyDescent="0.25">
      <c r="A2" s="3" t="s">
        <v>3</v>
      </c>
      <c r="B2" s="6">
        <v>1</v>
      </c>
      <c r="C2" s="6">
        <v>2</v>
      </c>
      <c r="D2" s="6">
        <v>3</v>
      </c>
      <c r="E2" s="6">
        <v>4</v>
      </c>
      <c r="F2" s="6">
        <v>5</v>
      </c>
      <c r="G2" s="6">
        <v>6</v>
      </c>
      <c r="H2" s="6">
        <v>7</v>
      </c>
      <c r="I2" s="6">
        <v>8</v>
      </c>
      <c r="J2" s="3"/>
    </row>
    <row r="3" spans="1:10" x14ac:dyDescent="0.25">
      <c r="A3" s="3" t="s">
        <v>5</v>
      </c>
      <c r="B3" s="1">
        <v>15000</v>
      </c>
      <c r="C3" s="1">
        <v>10000</v>
      </c>
      <c r="D3" s="1">
        <v>30000</v>
      </c>
      <c r="E3" s="1">
        <v>30000</v>
      </c>
      <c r="F3" s="1">
        <v>25000</v>
      </c>
      <c r="G3" s="1">
        <v>10000</v>
      </c>
      <c r="H3" s="1">
        <v>10000</v>
      </c>
      <c r="I3" s="1">
        <v>10000</v>
      </c>
      <c r="J3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model six month</vt:lpstr>
      <vt:lpstr>Part a </vt:lpstr>
      <vt:lpstr>part b 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Albright</dc:creator>
  <cp:lastModifiedBy>ismail - [2010]</cp:lastModifiedBy>
  <dcterms:created xsi:type="dcterms:W3CDTF">2007-05-15T17:25:36Z</dcterms:created>
  <dcterms:modified xsi:type="dcterms:W3CDTF">2020-02-21T18:02:00Z</dcterms:modified>
</cp:coreProperties>
</file>